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kat. 2" sheetId="1" r:id="rId1"/>
    <sheet name="kat. 3A" sheetId="3" r:id="rId2"/>
    <sheet name="kat. 3B" sheetId="4" r:id="rId3"/>
    <sheet name="kat. 4" sheetId="5" r:id="rId4"/>
    <sheet name="kat. 5" sheetId="6" r:id="rId5"/>
    <sheet name="kat. 6" sheetId="7" r:id="rId6"/>
    <sheet name="kat. 7" sheetId="8" r:id="rId7"/>
    <sheet name="kat. 8" sheetId="9" r:id="rId8"/>
    <sheet name="kat. 9" sheetId="10" r:id="rId9"/>
    <sheet name="kat. 10" sheetId="11" r:id="rId10"/>
    <sheet name="kat. 11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L10" i="12" l="1"/>
  <c r="K10" i="12"/>
  <c r="J10" i="12"/>
  <c r="I10" i="12"/>
  <c r="H10" i="12"/>
  <c r="G10" i="12"/>
  <c r="F10" i="12"/>
  <c r="E10" i="12"/>
  <c r="D10" i="12"/>
  <c r="C10" i="12"/>
  <c r="B10" i="12"/>
  <c r="H8" i="12"/>
  <c r="D8" i="12"/>
  <c r="B6" i="12"/>
  <c r="B4" i="12"/>
  <c r="B3" i="12"/>
  <c r="L13" i="11" l="1"/>
  <c r="K13" i="11"/>
  <c r="J13" i="11"/>
  <c r="I13" i="11"/>
  <c r="H13" i="11"/>
  <c r="G13" i="11"/>
  <c r="F13" i="11"/>
  <c r="E13" i="11"/>
  <c r="D13" i="11"/>
  <c r="C13" i="11"/>
  <c r="B13" i="11"/>
  <c r="L12" i="11"/>
  <c r="K12" i="11"/>
  <c r="J12" i="11"/>
  <c r="I12" i="11"/>
  <c r="H12" i="11"/>
  <c r="G12" i="11"/>
  <c r="F12" i="11"/>
  <c r="E12" i="11"/>
  <c r="D12" i="11"/>
  <c r="C12" i="11"/>
  <c r="B12" i="11"/>
  <c r="L11" i="11"/>
  <c r="K11" i="11"/>
  <c r="J11" i="11"/>
  <c r="I11" i="11"/>
  <c r="H11" i="11"/>
  <c r="G11" i="11"/>
  <c r="F11" i="11"/>
  <c r="E11" i="11"/>
  <c r="D11" i="11"/>
  <c r="C11" i="11"/>
  <c r="B11" i="11"/>
  <c r="L10" i="11"/>
  <c r="K10" i="11"/>
  <c r="J10" i="11"/>
  <c r="I10" i="11"/>
  <c r="H10" i="11"/>
  <c r="G10" i="11"/>
  <c r="F10" i="11"/>
  <c r="E10" i="11"/>
  <c r="D10" i="11"/>
  <c r="C10" i="11"/>
  <c r="B10" i="11"/>
  <c r="H8" i="11"/>
  <c r="D8" i="11"/>
  <c r="B6" i="11"/>
  <c r="B4" i="11"/>
  <c r="B3" i="11"/>
  <c r="L12" i="10" l="1"/>
  <c r="K12" i="10"/>
  <c r="J12" i="10"/>
  <c r="I12" i="10"/>
  <c r="H12" i="10"/>
  <c r="G12" i="10"/>
  <c r="F12" i="10"/>
  <c r="E12" i="10"/>
  <c r="D12" i="10"/>
  <c r="C12" i="10"/>
  <c r="B12" i="10"/>
  <c r="L11" i="10"/>
  <c r="K11" i="10"/>
  <c r="J11" i="10"/>
  <c r="I11" i="10"/>
  <c r="H11" i="10"/>
  <c r="G11" i="10"/>
  <c r="F11" i="10"/>
  <c r="E11" i="10"/>
  <c r="D11" i="10"/>
  <c r="C11" i="10"/>
  <c r="B11" i="10"/>
  <c r="L10" i="10"/>
  <c r="K10" i="10"/>
  <c r="J10" i="10"/>
  <c r="I10" i="10"/>
  <c r="H10" i="10"/>
  <c r="G10" i="10"/>
  <c r="F10" i="10"/>
  <c r="E10" i="10"/>
  <c r="D10" i="10"/>
  <c r="C10" i="10"/>
  <c r="B10" i="10"/>
  <c r="H8" i="10"/>
  <c r="D8" i="10"/>
  <c r="B6" i="10"/>
  <c r="B4" i="10"/>
  <c r="B3" i="10"/>
  <c r="J12" i="9" l="1"/>
  <c r="H12" i="9"/>
  <c r="D12" i="9"/>
  <c r="C12" i="9"/>
  <c r="B12" i="9"/>
  <c r="L11" i="9"/>
  <c r="K11" i="9"/>
  <c r="J11" i="9"/>
  <c r="I11" i="9"/>
  <c r="H11" i="9"/>
  <c r="G11" i="9"/>
  <c r="F11" i="9"/>
  <c r="E11" i="9"/>
  <c r="D11" i="9"/>
  <c r="C11" i="9"/>
  <c r="B11" i="9"/>
  <c r="L10" i="9"/>
  <c r="K10" i="9"/>
  <c r="J10" i="9"/>
  <c r="I10" i="9"/>
  <c r="H10" i="9"/>
  <c r="G10" i="9"/>
  <c r="F10" i="9"/>
  <c r="E10" i="9"/>
  <c r="D10" i="9"/>
  <c r="C10" i="9"/>
  <c r="B10" i="9"/>
  <c r="H8" i="9"/>
  <c r="D8" i="9"/>
  <c r="B6" i="9"/>
  <c r="B4" i="9"/>
  <c r="B3" i="9"/>
  <c r="L19" i="8" l="1"/>
  <c r="K19" i="8"/>
  <c r="J19" i="8"/>
  <c r="I19" i="8"/>
  <c r="H19" i="8"/>
  <c r="G19" i="8"/>
  <c r="E19" i="8"/>
  <c r="D19" i="8"/>
  <c r="C19" i="8"/>
  <c r="B19" i="8"/>
  <c r="L18" i="8"/>
  <c r="K18" i="8"/>
  <c r="J18" i="8"/>
  <c r="I18" i="8"/>
  <c r="H18" i="8"/>
  <c r="G18" i="8"/>
  <c r="F18" i="8"/>
  <c r="E18" i="8"/>
  <c r="D18" i="8"/>
  <c r="C18" i="8"/>
  <c r="B18" i="8"/>
  <c r="L17" i="8"/>
  <c r="K17" i="8"/>
  <c r="J17" i="8"/>
  <c r="I17" i="8"/>
  <c r="H17" i="8"/>
  <c r="G17" i="8"/>
  <c r="F17" i="8"/>
  <c r="E17" i="8"/>
  <c r="D17" i="8"/>
  <c r="C17" i="8"/>
  <c r="B17" i="8"/>
  <c r="L16" i="8"/>
  <c r="K16" i="8"/>
  <c r="J16" i="8"/>
  <c r="I16" i="8"/>
  <c r="H16" i="8"/>
  <c r="G16" i="8"/>
  <c r="F16" i="8"/>
  <c r="E16" i="8"/>
  <c r="D16" i="8"/>
  <c r="C16" i="8"/>
  <c r="B16" i="8"/>
  <c r="L15" i="8"/>
  <c r="K15" i="8"/>
  <c r="J15" i="8"/>
  <c r="I15" i="8"/>
  <c r="H15" i="8"/>
  <c r="G15" i="8"/>
  <c r="F15" i="8"/>
  <c r="E15" i="8"/>
  <c r="D15" i="8"/>
  <c r="C15" i="8"/>
  <c r="B15" i="8"/>
  <c r="L14" i="8"/>
  <c r="K14" i="8"/>
  <c r="J14" i="8"/>
  <c r="I14" i="8"/>
  <c r="H14" i="8"/>
  <c r="G14" i="8"/>
  <c r="F14" i="8"/>
  <c r="E14" i="8"/>
  <c r="D14" i="8"/>
  <c r="C14" i="8"/>
  <c r="B14" i="8"/>
  <c r="L13" i="8"/>
  <c r="K13" i="8"/>
  <c r="J13" i="8"/>
  <c r="I13" i="8"/>
  <c r="H13" i="8"/>
  <c r="G13" i="8"/>
  <c r="F13" i="8"/>
  <c r="E13" i="8"/>
  <c r="D13" i="8"/>
  <c r="C13" i="8"/>
  <c r="B13" i="8"/>
  <c r="L12" i="8"/>
  <c r="K12" i="8"/>
  <c r="J12" i="8"/>
  <c r="I12" i="8"/>
  <c r="H12" i="8"/>
  <c r="G12" i="8"/>
  <c r="F12" i="8"/>
  <c r="E12" i="8"/>
  <c r="D12" i="8"/>
  <c r="C12" i="8"/>
  <c r="B12" i="8"/>
  <c r="L11" i="8"/>
  <c r="K11" i="8"/>
  <c r="J11" i="8"/>
  <c r="I11" i="8"/>
  <c r="H11" i="8"/>
  <c r="G11" i="8"/>
  <c r="F11" i="8"/>
  <c r="E11" i="8"/>
  <c r="D11" i="8"/>
  <c r="C11" i="8"/>
  <c r="B11" i="8"/>
  <c r="L10" i="8"/>
  <c r="K10" i="8"/>
  <c r="J10" i="8"/>
  <c r="I10" i="8"/>
  <c r="H10" i="8"/>
  <c r="G10" i="8"/>
  <c r="F10" i="8"/>
  <c r="E10" i="8"/>
  <c r="D10" i="8"/>
  <c r="C10" i="8"/>
  <c r="B10" i="8"/>
  <c r="H8" i="8"/>
  <c r="D8" i="8"/>
  <c r="B6" i="8"/>
  <c r="B4" i="8"/>
  <c r="B3" i="8"/>
  <c r="L12" i="7" l="1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H8" i="7"/>
  <c r="D8" i="7"/>
  <c r="B6" i="7"/>
  <c r="B4" i="7"/>
  <c r="B3" i="7"/>
  <c r="L11" i="6" l="1"/>
  <c r="K11" i="6"/>
  <c r="J11" i="6"/>
  <c r="I11" i="6"/>
  <c r="H11" i="6"/>
  <c r="G11" i="6"/>
  <c r="F11" i="6"/>
  <c r="E11" i="6"/>
  <c r="D11" i="6"/>
  <c r="C11" i="6"/>
  <c r="B11" i="6"/>
  <c r="L10" i="6"/>
  <c r="K10" i="6"/>
  <c r="J10" i="6"/>
  <c r="I10" i="6"/>
  <c r="H10" i="6"/>
  <c r="G10" i="6"/>
  <c r="F10" i="6"/>
  <c r="E10" i="6"/>
  <c r="D10" i="6"/>
  <c r="C10" i="6"/>
  <c r="B10" i="6"/>
  <c r="H8" i="6"/>
  <c r="D8" i="6"/>
  <c r="B6" i="6"/>
  <c r="B4" i="6"/>
  <c r="B3" i="6"/>
  <c r="L23" i="5" l="1"/>
  <c r="K23" i="5"/>
  <c r="J23" i="5"/>
  <c r="I23" i="5"/>
  <c r="H23" i="5"/>
  <c r="G23" i="5"/>
  <c r="F23" i="5"/>
  <c r="E23" i="5"/>
  <c r="D23" i="5"/>
  <c r="C23" i="5"/>
  <c r="B23" i="5"/>
  <c r="L22" i="5"/>
  <c r="K22" i="5"/>
  <c r="J22" i="5"/>
  <c r="I22" i="5"/>
  <c r="H22" i="5"/>
  <c r="G22" i="5"/>
  <c r="F22" i="5"/>
  <c r="E22" i="5"/>
  <c r="D22" i="5"/>
  <c r="C22" i="5"/>
  <c r="B22" i="5"/>
  <c r="L21" i="5"/>
  <c r="K21" i="5"/>
  <c r="J21" i="5"/>
  <c r="I21" i="5"/>
  <c r="H21" i="5"/>
  <c r="G21" i="5"/>
  <c r="F21" i="5"/>
  <c r="E21" i="5"/>
  <c r="D21" i="5"/>
  <c r="C21" i="5"/>
  <c r="B21" i="5"/>
  <c r="L20" i="5"/>
  <c r="K20" i="5"/>
  <c r="J20" i="5"/>
  <c r="I20" i="5"/>
  <c r="H20" i="5"/>
  <c r="G20" i="5"/>
  <c r="F20" i="5"/>
  <c r="E20" i="5"/>
  <c r="D20" i="5"/>
  <c r="C20" i="5"/>
  <c r="B20" i="5"/>
  <c r="L19" i="5"/>
  <c r="K19" i="5"/>
  <c r="J19" i="5"/>
  <c r="I19" i="5"/>
  <c r="H19" i="5"/>
  <c r="G19" i="5"/>
  <c r="F19" i="5"/>
  <c r="E19" i="5"/>
  <c r="D19" i="5"/>
  <c r="C19" i="5"/>
  <c r="B19" i="5"/>
  <c r="L18" i="5"/>
  <c r="K18" i="5"/>
  <c r="J18" i="5"/>
  <c r="I18" i="5"/>
  <c r="H18" i="5"/>
  <c r="G18" i="5"/>
  <c r="F18" i="5"/>
  <c r="E18" i="5"/>
  <c r="D18" i="5"/>
  <c r="C18" i="5"/>
  <c r="B18" i="5"/>
  <c r="L17" i="5"/>
  <c r="K17" i="5"/>
  <c r="J17" i="5"/>
  <c r="I17" i="5"/>
  <c r="H17" i="5"/>
  <c r="G17" i="5"/>
  <c r="F17" i="5"/>
  <c r="E17" i="5"/>
  <c r="D17" i="5"/>
  <c r="C17" i="5"/>
  <c r="B17" i="5"/>
  <c r="L16" i="5"/>
  <c r="K16" i="5"/>
  <c r="J16" i="5"/>
  <c r="I16" i="5"/>
  <c r="H16" i="5"/>
  <c r="G16" i="5"/>
  <c r="F16" i="5"/>
  <c r="E16" i="5"/>
  <c r="D16" i="5"/>
  <c r="C16" i="5"/>
  <c r="B16" i="5"/>
  <c r="L15" i="5"/>
  <c r="K15" i="5"/>
  <c r="J15" i="5"/>
  <c r="I15" i="5"/>
  <c r="H15" i="5"/>
  <c r="G15" i="5"/>
  <c r="F15" i="5"/>
  <c r="E15" i="5"/>
  <c r="D15" i="5"/>
  <c r="C15" i="5"/>
  <c r="B15" i="5"/>
  <c r="L14" i="5"/>
  <c r="K14" i="5"/>
  <c r="J14" i="5"/>
  <c r="I14" i="5"/>
  <c r="H14" i="5"/>
  <c r="G14" i="5"/>
  <c r="F14" i="5"/>
  <c r="E14" i="5"/>
  <c r="D14" i="5"/>
  <c r="C14" i="5"/>
  <c r="B14" i="5"/>
  <c r="L13" i="5"/>
  <c r="K13" i="5"/>
  <c r="J13" i="5"/>
  <c r="I13" i="5"/>
  <c r="H13" i="5"/>
  <c r="G13" i="5"/>
  <c r="F13" i="5"/>
  <c r="E13" i="5"/>
  <c r="D13" i="5"/>
  <c r="C13" i="5"/>
  <c r="B13" i="5"/>
  <c r="L12" i="5"/>
  <c r="K12" i="5"/>
  <c r="J12" i="5"/>
  <c r="I12" i="5"/>
  <c r="H12" i="5"/>
  <c r="G12" i="5"/>
  <c r="F12" i="5"/>
  <c r="E12" i="5"/>
  <c r="D12" i="5"/>
  <c r="C12" i="5"/>
  <c r="B12" i="5"/>
  <c r="L11" i="5"/>
  <c r="K11" i="5"/>
  <c r="J11" i="5"/>
  <c r="I11" i="5"/>
  <c r="H11" i="5"/>
  <c r="G11" i="5"/>
  <c r="F11" i="5"/>
  <c r="E11" i="5"/>
  <c r="D11" i="5"/>
  <c r="C11" i="5"/>
  <c r="B11" i="5"/>
  <c r="L10" i="5"/>
  <c r="K10" i="5"/>
  <c r="J10" i="5"/>
  <c r="I10" i="5"/>
  <c r="H10" i="5"/>
  <c r="G10" i="5"/>
  <c r="F10" i="5"/>
  <c r="E10" i="5"/>
  <c r="D10" i="5"/>
  <c r="C10" i="5"/>
  <c r="B10" i="5"/>
  <c r="H8" i="5"/>
  <c r="D8" i="5"/>
  <c r="B6" i="5"/>
  <c r="B4" i="5"/>
  <c r="B3" i="5"/>
  <c r="L13" i="4" l="1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H8" i="4"/>
  <c r="D8" i="4"/>
  <c r="B6" i="4"/>
  <c r="B4" i="4"/>
  <c r="B3" i="4"/>
  <c r="G12" i="3" l="1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B6" i="3"/>
  <c r="B4" i="3"/>
  <c r="B3" i="3"/>
  <c r="G14" i="1" l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B6" i="1"/>
  <c r="B4" i="1"/>
  <c r="B3" i="1"/>
  <c r="F19" i="8"/>
</calcChain>
</file>

<file path=xl/sharedStrings.xml><?xml version="1.0" encoding="utf-8"?>
<sst xmlns="http://schemas.openxmlformats.org/spreadsheetml/2006/main" count="123" uniqueCount="9">
  <si>
    <t>VÝSLEDKOVÁ LISTINA</t>
  </si>
  <si>
    <t>Pořadí</t>
  </si>
  <si>
    <t>Jméno</t>
  </si>
  <si>
    <t>Oddíl</t>
  </si>
  <si>
    <t>D</t>
  </si>
  <si>
    <t>E</t>
  </si>
  <si>
    <t>Srážka</t>
  </si>
  <si>
    <t>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</si>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</sst>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1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7" xfId="0" applyFont="1" applyBorder="1"/>
    <xf numFmtId="0" fontId="0" fillId="0" borderId="6" xfId="0" applyFont="1" applyBorder="1"/>
    <xf numFmtId="0" fontId="1" fillId="0" borderId="10" xfId="0" applyFont="1" applyBorder="1"/>
    <xf numFmtId="0" fontId="0" fillId="0" borderId="11" xfId="0" applyBorder="1"/>
    <xf numFmtId="0" fontId="5" fillId="0" borderId="12" xfId="0" applyFon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2" fontId="1" fillId="0" borderId="11" xfId="0" applyNumberFormat="1" applyFont="1" applyBorder="1"/>
    <xf numFmtId="0" fontId="5" fillId="0" borderId="10" xfId="0" applyFon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0" xfId="0" applyNumberFormat="1" applyBorder="1"/>
    <xf numFmtId="2" fontId="1" fillId="0" borderId="17" xfId="0" applyNumberFormat="1" applyFont="1" applyBorder="1"/>
    <xf numFmtId="0" fontId="1" fillId="0" borderId="18" xfId="0" applyFont="1" applyBorder="1"/>
    <xf numFmtId="0" fontId="0" fillId="0" borderId="6" xfId="0" applyBorder="1"/>
    <xf numFmtId="0" fontId="5" fillId="0" borderId="18" xfId="0" applyFon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8" xfId="0" applyNumberFormat="1" applyBorder="1"/>
    <xf numFmtId="2" fontId="1" fillId="0" borderId="2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1" fillId="0" borderId="1" xfId="0" applyFont="1" applyBorder="1"/>
    <xf numFmtId="0" fontId="0" fillId="0" borderId="24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1" fillId="0" borderId="29" xfId="0" applyFont="1" applyBorder="1"/>
    <xf numFmtId="0" fontId="0" fillId="0" borderId="30" xfId="0" applyBorder="1"/>
    <xf numFmtId="2" fontId="0" fillId="0" borderId="31" xfId="0" applyNumberFormat="1" applyBorder="1"/>
    <xf numFmtId="2" fontId="0" fillId="0" borderId="32" xfId="0" applyNumberFormat="1" applyBorder="1"/>
    <xf numFmtId="2" fontId="1" fillId="0" borderId="12" xfId="0" applyNumberFormat="1" applyFont="1" applyBorder="1"/>
    <xf numFmtId="2" fontId="0" fillId="0" borderId="33" xfId="0" applyNumberFormat="1" applyBorder="1"/>
    <xf numFmtId="2" fontId="0" fillId="0" borderId="34" xfId="0" applyNumberFormat="1" applyBorder="1"/>
    <xf numFmtId="2" fontId="1" fillId="0" borderId="10" xfId="0" applyNumberFormat="1" applyFont="1" applyBorder="1"/>
    <xf numFmtId="0" fontId="5" fillId="0" borderId="7" xfId="0" applyFont="1" applyBorder="1"/>
    <xf numFmtId="2" fontId="0" fillId="0" borderId="35" xfId="0" applyNumberFormat="1" applyBorder="1"/>
    <xf numFmtId="2" fontId="0" fillId="0" borderId="36" xfId="0" applyNumberFormat="1" applyBorder="1"/>
    <xf numFmtId="2" fontId="1" fillId="0" borderId="18" xfId="0" applyNumberFormat="1" applyFont="1" applyBorder="1"/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25" xfId="0" applyBorder="1" applyAlignment="1">
      <alignment horizontal="center"/>
    </xf>
    <xf numFmtId="0" fontId="1" fillId="0" borderId="7" xfId="0" applyFont="1" applyBorder="1"/>
    <xf numFmtId="0" fontId="0" fillId="0" borderId="38" xfId="0" applyFont="1" applyBorder="1"/>
    <xf numFmtId="0" fontId="0" fillId="0" borderId="29" xfId="0" applyBorder="1"/>
    <xf numFmtId="0" fontId="5" fillId="0" borderId="29" xfId="0" applyFont="1" applyBorder="1"/>
    <xf numFmtId="2" fontId="0" fillId="0" borderId="39" xfId="0" applyNumberFormat="1" applyBorder="1"/>
    <xf numFmtId="2" fontId="0" fillId="0" borderId="40" xfId="0" applyNumberFormat="1" applyBorder="1"/>
    <xf numFmtId="2" fontId="0" fillId="0" borderId="29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2" fontId="1" fillId="0" borderId="29" xfId="0" applyNumberFormat="1" applyFont="1" applyBorder="1"/>
    <xf numFmtId="0" fontId="1" fillId="0" borderId="12" xfId="0" applyFont="1" applyBorder="1"/>
    <xf numFmtId="0" fontId="1" fillId="0" borderId="43" xfId="0" applyFont="1" applyBorder="1"/>
    <xf numFmtId="0" fontId="0" fillId="0" borderId="4" xfId="0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7" xfId="0" applyNumberFormat="1" applyBorder="1"/>
    <xf numFmtId="2" fontId="0" fillId="0" borderId="25" xfId="0" applyNumberFormat="1" applyBorder="1"/>
    <xf numFmtId="2" fontId="0" fillId="0" borderId="44" xfId="0" applyNumberFormat="1" applyBorder="1"/>
    <xf numFmtId="2" fontId="1" fillId="0" borderId="7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2.kat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10.kat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11.ka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3.a%20kat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3.b%20kat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4.kat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5.kat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6.kat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7.kat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8.kat.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&#269;%20liga%202019%20-%20VP\9.ka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2. kategorie Přípravka B ročník 2012</v>
          </cell>
        </row>
        <row r="9">
          <cell r="C9" t="str">
            <v xml:space="preserve">RG Proactive Milevsko </v>
          </cell>
        </row>
        <row r="10">
          <cell r="C10" t="str">
            <v xml:space="preserve">Jiskra Humpolec </v>
          </cell>
        </row>
        <row r="11">
          <cell r="C11" t="str">
            <v xml:space="preserve">GSK Tábor </v>
          </cell>
        </row>
        <row r="12">
          <cell r="C12" t="str">
            <v xml:space="preserve">RG Proactive Milevsko </v>
          </cell>
        </row>
        <row r="13">
          <cell r="C13" t="str">
            <v>Sokol Bernartice</v>
          </cell>
        </row>
      </sheetData>
      <sheetData sheetId="1">
        <row r="9">
          <cell r="B9" t="str">
            <v xml:space="preserve">Zahradníková Viktorie </v>
          </cell>
          <cell r="E9">
            <v>1</v>
          </cell>
          <cell r="L9">
            <v>2.4000000000000004</v>
          </cell>
          <cell r="M9"/>
          <cell r="N9">
            <v>3.4000000000000004</v>
          </cell>
        </row>
        <row r="10">
          <cell r="B10" t="str">
            <v>Stupková Sára</v>
          </cell>
          <cell r="E10">
            <v>1.3</v>
          </cell>
          <cell r="L10">
            <v>4.1500000000000004</v>
          </cell>
          <cell r="M10"/>
          <cell r="N10">
            <v>5.45</v>
          </cell>
        </row>
        <row r="11">
          <cell r="B11" t="str">
            <v>Míková Teodora</v>
          </cell>
          <cell r="E11">
            <v>0.7</v>
          </cell>
          <cell r="L11">
            <v>4.2500000000000009</v>
          </cell>
          <cell r="M11"/>
          <cell r="N11">
            <v>4.9500000000000011</v>
          </cell>
        </row>
        <row r="12">
          <cell r="B12" t="str">
            <v>Pintová Andrea</v>
          </cell>
          <cell r="E12">
            <v>2.2000000000000002</v>
          </cell>
          <cell r="L12">
            <v>5.45</v>
          </cell>
          <cell r="M12"/>
          <cell r="N12">
            <v>7.65</v>
          </cell>
        </row>
        <row r="13">
          <cell r="B13" t="str">
            <v>Horáková Nela</v>
          </cell>
          <cell r="E13">
            <v>0.60000000000000009</v>
          </cell>
          <cell r="L13">
            <v>3</v>
          </cell>
          <cell r="M13"/>
          <cell r="N13">
            <v>3.6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10. kategorie dorostenky ročník 2003 a starší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RG Proactive Milevsko</v>
          </cell>
        </row>
        <row r="10">
          <cell r="C10" t="str">
            <v>RG Proactive Milevsko</v>
          </cell>
        </row>
        <row r="11">
          <cell r="C11" t="str">
            <v>RG Proactive Milevsko</v>
          </cell>
        </row>
        <row r="12">
          <cell r="C12" t="str">
            <v>Jiskra Humpolec</v>
          </cell>
        </row>
      </sheetData>
      <sheetData sheetId="1">
        <row r="9">
          <cell r="B9" t="str">
            <v xml:space="preserve">Kutišová Tereza </v>
          </cell>
          <cell r="E9">
            <v>5.3</v>
          </cell>
          <cell r="L9">
            <v>3.8000000000000007</v>
          </cell>
          <cell r="M9"/>
          <cell r="N9">
            <v>9.1000000000000014</v>
          </cell>
        </row>
        <row r="10">
          <cell r="E10">
            <v>3.7</v>
          </cell>
          <cell r="L10">
            <v>2.7999999999999989</v>
          </cell>
          <cell r="M10">
            <v>0.3</v>
          </cell>
          <cell r="N10">
            <v>6.1999999999999993</v>
          </cell>
          <cell r="O10">
            <v>15.3</v>
          </cell>
        </row>
        <row r="11">
          <cell r="B11" t="str">
            <v>Fořtová Denisa</v>
          </cell>
          <cell r="E11">
            <v>3.5</v>
          </cell>
          <cell r="L11">
            <v>5.2000000000000011</v>
          </cell>
          <cell r="M11"/>
          <cell r="N11">
            <v>8.7000000000000011</v>
          </cell>
        </row>
        <row r="12">
          <cell r="E12">
            <v>3.2</v>
          </cell>
          <cell r="L12">
            <v>4</v>
          </cell>
          <cell r="M12"/>
          <cell r="N12">
            <v>7.2</v>
          </cell>
          <cell r="O12">
            <v>15.900000000000002</v>
          </cell>
        </row>
        <row r="13">
          <cell r="B13" t="str">
            <v xml:space="preserve">Korytová Ludmila </v>
          </cell>
          <cell r="E13">
            <v>5.4</v>
          </cell>
          <cell r="L13">
            <v>5.1499999999999995</v>
          </cell>
          <cell r="M13"/>
          <cell r="N13">
            <v>10.55</v>
          </cell>
        </row>
        <row r="14">
          <cell r="E14">
            <v>4.0999999999999996</v>
          </cell>
          <cell r="L14">
            <v>5.0000000000000009</v>
          </cell>
          <cell r="M14"/>
          <cell r="N14">
            <v>9.1000000000000014</v>
          </cell>
          <cell r="O14">
            <v>19.650000000000002</v>
          </cell>
        </row>
        <row r="15">
          <cell r="B15" t="str">
            <v>Suková Eliška</v>
          </cell>
          <cell r="E15">
            <v>3.3000000000000003</v>
          </cell>
          <cell r="L15">
            <v>4.1000000000000005</v>
          </cell>
          <cell r="M15"/>
          <cell r="N15">
            <v>7.4</v>
          </cell>
        </row>
        <row r="16">
          <cell r="E16">
            <v>3.4</v>
          </cell>
          <cell r="L16">
            <v>4.3499999999999996</v>
          </cell>
          <cell r="M16"/>
          <cell r="N16">
            <v>7.75</v>
          </cell>
          <cell r="O16">
            <v>15.15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 xml:space="preserve">11. kategorie seniorky ročník 2003 a st. 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 xml:space="preserve">SKMG Máj České Budějovice </v>
          </cell>
        </row>
      </sheetData>
      <sheetData sheetId="1">
        <row r="9">
          <cell r="B9" t="str">
            <v>Jeřábková Tereza</v>
          </cell>
          <cell r="E9">
            <v>5.5</v>
          </cell>
          <cell r="L9">
            <v>6.35</v>
          </cell>
          <cell r="M9"/>
          <cell r="N9">
            <v>11.85</v>
          </cell>
        </row>
        <row r="10">
          <cell r="E10">
            <v>5.6</v>
          </cell>
          <cell r="L10">
            <v>5.85</v>
          </cell>
          <cell r="M10"/>
          <cell r="N10">
            <v>11.45</v>
          </cell>
          <cell r="O10">
            <v>23.299999999999997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3a) kategorie ročník 2011</v>
          </cell>
        </row>
        <row r="9">
          <cell r="C9" t="str">
            <v>Sokol Bernartice</v>
          </cell>
        </row>
        <row r="10">
          <cell r="C10" t="str">
            <v>Jiskra Humpolec</v>
          </cell>
        </row>
        <row r="11">
          <cell r="C11" t="str">
            <v>GSK Tábor</v>
          </cell>
        </row>
      </sheetData>
      <sheetData sheetId="1">
        <row r="9">
          <cell r="B9" t="str">
            <v>Lopes De Mendonca Elisa</v>
          </cell>
          <cell r="E9">
            <v>1.4</v>
          </cell>
          <cell r="L9">
            <v>4.8500000000000014</v>
          </cell>
          <cell r="M9"/>
          <cell r="N9">
            <v>6.2500000000000018</v>
          </cell>
        </row>
        <row r="10">
          <cell r="B10" t="str">
            <v>Bártlová Stela</v>
          </cell>
          <cell r="E10">
            <v>0.8</v>
          </cell>
          <cell r="L10">
            <v>3.5500000000000007</v>
          </cell>
          <cell r="M10"/>
          <cell r="N10">
            <v>4.3500000000000005</v>
          </cell>
        </row>
        <row r="11">
          <cell r="B11" t="str">
            <v>Kratochvílová Monika</v>
          </cell>
          <cell r="E11">
            <v>0.7</v>
          </cell>
          <cell r="L11">
            <v>3.95</v>
          </cell>
          <cell r="M11"/>
          <cell r="N11">
            <v>4.6500000000000004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3b) kategorie - naděje nejmladší ročník 2011</v>
          </cell>
        </row>
        <row r="8">
          <cell r="D8" t="str">
            <v>BN</v>
          </cell>
          <cell r="E8" t="str">
            <v>Lib.náčiní</v>
          </cell>
        </row>
        <row r="9">
          <cell r="C9" t="str">
            <v xml:space="preserve">SKMG Máj České Budějovice </v>
          </cell>
        </row>
        <row r="10">
          <cell r="C10" t="str">
            <v>RG Proactive Milevsko</v>
          </cell>
        </row>
        <row r="11">
          <cell r="C11" t="str">
            <v>GSK Tábor</v>
          </cell>
        </row>
        <row r="12">
          <cell r="C12" t="str">
            <v>RG Proactive Milevsko</v>
          </cell>
        </row>
      </sheetData>
      <sheetData sheetId="1">
        <row r="9">
          <cell r="B9" t="str">
            <v>Berchová Adina</v>
          </cell>
          <cell r="E9">
            <v>1.9</v>
          </cell>
          <cell r="L9">
            <v>5.5</v>
          </cell>
          <cell r="M9"/>
          <cell r="N9">
            <v>7.4</v>
          </cell>
        </row>
        <row r="10">
          <cell r="E10">
            <v>1.2</v>
          </cell>
          <cell r="L10">
            <v>3.0500000000000007</v>
          </cell>
          <cell r="M10"/>
          <cell r="N10">
            <v>4.2500000000000009</v>
          </cell>
          <cell r="O10">
            <v>11.650000000000002</v>
          </cell>
        </row>
        <row r="11">
          <cell r="B11" t="str">
            <v xml:space="preserve">Filipová Eliška </v>
          </cell>
          <cell r="E11">
            <v>1.8</v>
          </cell>
          <cell r="L11">
            <v>5.1999999999999993</v>
          </cell>
          <cell r="M11"/>
          <cell r="N11">
            <v>6.9999999999999991</v>
          </cell>
        </row>
        <row r="12">
          <cell r="E12">
            <v>1.1000000000000001</v>
          </cell>
          <cell r="L12">
            <v>1.25</v>
          </cell>
          <cell r="M12"/>
          <cell r="N12">
            <v>2.35</v>
          </cell>
          <cell r="O12">
            <v>9.35</v>
          </cell>
        </row>
        <row r="13">
          <cell r="B13" t="str">
            <v>Procházková Beata</v>
          </cell>
          <cell r="E13">
            <v>1</v>
          </cell>
          <cell r="L13">
            <v>5.4</v>
          </cell>
          <cell r="M13"/>
          <cell r="N13">
            <v>6.4</v>
          </cell>
        </row>
        <row r="14">
          <cell r="E14">
            <v>1</v>
          </cell>
          <cell r="L14">
            <v>2.9499999999999993</v>
          </cell>
          <cell r="M14"/>
          <cell r="N14">
            <v>3.9499999999999993</v>
          </cell>
          <cell r="O14">
            <v>10.35</v>
          </cell>
        </row>
        <row r="15">
          <cell r="B15" t="str">
            <v>Škochová Adéla</v>
          </cell>
          <cell r="E15">
            <v>2.2000000000000002</v>
          </cell>
          <cell r="L15">
            <v>4.45</v>
          </cell>
          <cell r="M15"/>
          <cell r="N15">
            <v>6.65</v>
          </cell>
        </row>
        <row r="16">
          <cell r="E16">
            <v>0.8</v>
          </cell>
          <cell r="L16">
            <v>1.8000000000000007</v>
          </cell>
          <cell r="M16"/>
          <cell r="N16">
            <v>2.6000000000000005</v>
          </cell>
          <cell r="O16">
            <v>9.25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4. kategorie - naděje mladší ročník 2009,2010</v>
          </cell>
        </row>
        <row r="8">
          <cell r="D8" t="str">
            <v>Lib.náčiní</v>
          </cell>
          <cell r="E8" t="str">
            <v>Lib.náčiní</v>
          </cell>
        </row>
        <row r="10">
          <cell r="C10" t="str">
            <v>SKMG Máj České Budějovice</v>
          </cell>
        </row>
        <row r="12">
          <cell r="C12" t="str">
            <v>RG Proactive Milevsko</v>
          </cell>
        </row>
        <row r="13">
          <cell r="C13" t="str">
            <v>SKMG Máj České Budějovice</v>
          </cell>
        </row>
        <row r="14">
          <cell r="C14" t="str">
            <v>SKMG Máj České Budějovice</v>
          </cell>
        </row>
        <row r="15">
          <cell r="C15" t="str">
            <v>GSK Tábor</v>
          </cell>
        </row>
        <row r="16">
          <cell r="C16" t="str">
            <v>SKMG Máj České Budějovice</v>
          </cell>
        </row>
        <row r="17">
          <cell r="C17" t="str">
            <v>SKMG Máj České Budějovice</v>
          </cell>
        </row>
        <row r="18">
          <cell r="C18" t="str">
            <v>Sokol v Táboře</v>
          </cell>
        </row>
        <row r="20">
          <cell r="C20" t="str">
            <v>Sokol Bernartice</v>
          </cell>
        </row>
        <row r="21">
          <cell r="C21" t="str">
            <v>SKMG Máj České Budějovice</v>
          </cell>
        </row>
        <row r="22">
          <cell r="C22" t="str">
            <v>SKMG Máj České Budějovice</v>
          </cell>
        </row>
        <row r="23">
          <cell r="C23" t="str">
            <v>RG Proactive Milevsko</v>
          </cell>
        </row>
        <row r="24">
          <cell r="C24" t="str">
            <v>Sokol v Táboře</v>
          </cell>
        </row>
        <row r="25">
          <cell r="C25" t="str">
            <v>SKMG Máj České Budějovice</v>
          </cell>
        </row>
      </sheetData>
      <sheetData sheetId="1">
        <row r="11">
          <cell r="B11" t="str">
            <v>Škaroupková Veronika</v>
          </cell>
          <cell r="E11">
            <v>2.1</v>
          </cell>
          <cell r="L11">
            <v>4.75</v>
          </cell>
          <cell r="M11"/>
          <cell r="N11">
            <v>6.85</v>
          </cell>
        </row>
        <row r="12">
          <cell r="E12">
            <v>2.1</v>
          </cell>
          <cell r="L12">
            <v>3.1500000000000004</v>
          </cell>
          <cell r="M12"/>
          <cell r="N12">
            <v>5.25</v>
          </cell>
          <cell r="O12">
            <v>12.1</v>
          </cell>
        </row>
        <row r="15">
          <cell r="B15" t="str">
            <v>Bromová Karolína</v>
          </cell>
          <cell r="E15">
            <v>0.8</v>
          </cell>
          <cell r="L15">
            <v>1.6500000000000004</v>
          </cell>
          <cell r="M15"/>
          <cell r="N15">
            <v>2.4500000000000002</v>
          </cell>
        </row>
        <row r="16">
          <cell r="E16">
            <v>1.2</v>
          </cell>
          <cell r="L16">
            <v>1.1000000000000014</v>
          </cell>
          <cell r="M16">
            <v>0.3</v>
          </cell>
          <cell r="N16">
            <v>2.0000000000000018</v>
          </cell>
          <cell r="O16">
            <v>4.450000000000002</v>
          </cell>
        </row>
        <row r="17">
          <cell r="B17" t="str">
            <v>Špirochová Tereza</v>
          </cell>
          <cell r="E17">
            <v>1.2</v>
          </cell>
          <cell r="L17">
            <v>3.9499999999999993</v>
          </cell>
          <cell r="M17"/>
          <cell r="N17">
            <v>5.1499999999999995</v>
          </cell>
        </row>
        <row r="18">
          <cell r="E18">
            <v>2</v>
          </cell>
          <cell r="L18">
            <v>3.3999999999999995</v>
          </cell>
          <cell r="M18"/>
          <cell r="N18">
            <v>5.3999999999999995</v>
          </cell>
          <cell r="O18">
            <v>10.549999999999999</v>
          </cell>
        </row>
        <row r="19">
          <cell r="B19" t="str">
            <v>Hanusová Kateřina</v>
          </cell>
          <cell r="E19">
            <v>1.1000000000000001</v>
          </cell>
          <cell r="L19">
            <v>3.5999999999999996</v>
          </cell>
          <cell r="M19"/>
          <cell r="N19">
            <v>4.6999999999999993</v>
          </cell>
        </row>
        <row r="20">
          <cell r="E20">
            <v>1.4</v>
          </cell>
          <cell r="L20">
            <v>2.8499999999999996</v>
          </cell>
          <cell r="M20">
            <v>0.6</v>
          </cell>
          <cell r="N20">
            <v>3.65</v>
          </cell>
          <cell r="O20">
            <v>8.35</v>
          </cell>
        </row>
        <row r="21">
          <cell r="B21" t="str">
            <v>Míková Eliška</v>
          </cell>
          <cell r="E21">
            <v>0.8</v>
          </cell>
          <cell r="L21">
            <v>2.3000000000000016</v>
          </cell>
          <cell r="M21"/>
          <cell r="N21">
            <v>3.1000000000000014</v>
          </cell>
        </row>
        <row r="22">
          <cell r="E22">
            <v>0.8</v>
          </cell>
          <cell r="L22">
            <v>2.0500000000000007</v>
          </cell>
          <cell r="M22"/>
          <cell r="N22">
            <v>2.8500000000000005</v>
          </cell>
          <cell r="O22">
            <v>5.950000000000002</v>
          </cell>
        </row>
        <row r="23">
          <cell r="B23" t="str">
            <v>Pravdová Jitka</v>
          </cell>
          <cell r="E23">
            <v>0.9</v>
          </cell>
          <cell r="L23">
            <v>4.1499999999999986</v>
          </cell>
          <cell r="M23"/>
          <cell r="N23">
            <v>5.0499999999999989</v>
          </cell>
        </row>
        <row r="24">
          <cell r="E24">
            <v>0.6</v>
          </cell>
          <cell r="L24">
            <v>2.95</v>
          </cell>
          <cell r="M24"/>
          <cell r="N24">
            <v>3.5500000000000003</v>
          </cell>
          <cell r="O24">
            <v>8.6</v>
          </cell>
        </row>
        <row r="25">
          <cell r="B25" t="str">
            <v>Návarová Adéla</v>
          </cell>
          <cell r="E25">
            <v>2.7</v>
          </cell>
          <cell r="L25">
            <v>5.2</v>
          </cell>
          <cell r="M25"/>
          <cell r="N25">
            <v>7.9</v>
          </cell>
        </row>
        <row r="26">
          <cell r="E26">
            <v>3</v>
          </cell>
          <cell r="L26">
            <v>4.3499999999999996</v>
          </cell>
          <cell r="M26"/>
          <cell r="N26">
            <v>7.35</v>
          </cell>
          <cell r="O26">
            <v>15.25</v>
          </cell>
        </row>
        <row r="27">
          <cell r="B27" t="str">
            <v>Potužníková Natálie</v>
          </cell>
          <cell r="E27">
            <v>1.5</v>
          </cell>
          <cell r="L27">
            <v>3.5499999999999989</v>
          </cell>
          <cell r="M27"/>
          <cell r="N27">
            <v>5.0499999999999989</v>
          </cell>
        </row>
        <row r="28">
          <cell r="E28">
            <v>0.89999999999999991</v>
          </cell>
          <cell r="L28">
            <v>3.0499999999999989</v>
          </cell>
          <cell r="M28"/>
          <cell r="N28">
            <v>3.9499999999999988</v>
          </cell>
          <cell r="O28">
            <v>8.9999999999999982</v>
          </cell>
        </row>
        <row r="31">
          <cell r="B31" t="str">
            <v>Kuchtová Tereza</v>
          </cell>
          <cell r="E31">
            <v>1.3</v>
          </cell>
          <cell r="L31">
            <v>2.75</v>
          </cell>
          <cell r="M31">
            <v>0.6</v>
          </cell>
          <cell r="N31">
            <v>3.4499999999999997</v>
          </cell>
        </row>
        <row r="32">
          <cell r="E32">
            <v>1.5</v>
          </cell>
          <cell r="L32">
            <v>1.75</v>
          </cell>
          <cell r="M32"/>
          <cell r="N32">
            <v>3.25</v>
          </cell>
          <cell r="O32">
            <v>6.6999999999999993</v>
          </cell>
        </row>
        <row r="33">
          <cell r="B33" t="str">
            <v>Pindurová Eliška</v>
          </cell>
          <cell r="E33">
            <v>1.4000000000000001</v>
          </cell>
          <cell r="L33">
            <v>3.1500000000000004</v>
          </cell>
          <cell r="M33"/>
          <cell r="N33">
            <v>4.5500000000000007</v>
          </cell>
        </row>
        <row r="34">
          <cell r="E34">
            <v>2.1</v>
          </cell>
          <cell r="L34">
            <v>3.4000000000000004</v>
          </cell>
          <cell r="M34"/>
          <cell r="N34">
            <v>5.5</v>
          </cell>
          <cell r="O34">
            <v>10.050000000000001</v>
          </cell>
        </row>
        <row r="35">
          <cell r="B35" t="str">
            <v>Gallinová Anna</v>
          </cell>
          <cell r="E35">
            <v>0.4</v>
          </cell>
          <cell r="L35">
            <v>1.8500000000000014</v>
          </cell>
          <cell r="M35"/>
          <cell r="N35">
            <v>2.2500000000000013</v>
          </cell>
        </row>
        <row r="36">
          <cell r="E36">
            <v>0</v>
          </cell>
          <cell r="L36">
            <v>0.49999999999999822</v>
          </cell>
          <cell r="M36">
            <v>0.6</v>
          </cell>
          <cell r="N36">
            <v>0</v>
          </cell>
          <cell r="O36">
            <v>2.2500000000000013</v>
          </cell>
        </row>
        <row r="37">
          <cell r="B37" t="str">
            <v>Permedlová Nikola</v>
          </cell>
          <cell r="E37">
            <v>1.7999999999999998</v>
          </cell>
          <cell r="L37">
            <v>1.5999999999999996</v>
          </cell>
          <cell r="M37"/>
          <cell r="N37">
            <v>3.3999999999999995</v>
          </cell>
        </row>
        <row r="38">
          <cell r="E38">
            <v>1.8</v>
          </cell>
          <cell r="L38">
            <v>1.0500000000000007</v>
          </cell>
          <cell r="M38"/>
          <cell r="N38">
            <v>2.8500000000000005</v>
          </cell>
          <cell r="O38">
            <v>6.25</v>
          </cell>
        </row>
        <row r="39">
          <cell r="B39" t="str">
            <v>Posavádová Stella</v>
          </cell>
          <cell r="E39">
            <v>0.9</v>
          </cell>
          <cell r="L39">
            <v>2.0999999999999996</v>
          </cell>
          <cell r="M39"/>
          <cell r="N39">
            <v>2.9999999999999996</v>
          </cell>
        </row>
        <row r="40">
          <cell r="E40">
            <v>0.6</v>
          </cell>
          <cell r="L40">
            <v>1.1000000000000014</v>
          </cell>
          <cell r="M40"/>
          <cell r="N40">
            <v>1.7000000000000015</v>
          </cell>
          <cell r="O40">
            <v>4.7000000000000011</v>
          </cell>
        </row>
        <row r="41">
          <cell r="B41" t="str">
            <v>Kruťková Laura</v>
          </cell>
          <cell r="E41">
            <v>0.7</v>
          </cell>
          <cell r="L41">
            <v>2.5</v>
          </cell>
          <cell r="M41"/>
          <cell r="N41">
            <v>3.2</v>
          </cell>
        </row>
        <row r="42">
          <cell r="E42">
            <v>2.2999999999999998</v>
          </cell>
          <cell r="L42">
            <v>0.19999999999999929</v>
          </cell>
          <cell r="M42"/>
          <cell r="N42">
            <v>2.4999999999999991</v>
          </cell>
          <cell r="O42">
            <v>5.6999999999999993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5. kategorie naděje starší A ročník 2007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SKMG Máj České Budějovice</v>
          </cell>
        </row>
        <row r="10">
          <cell r="C10" t="str">
            <v>GSK Tábor</v>
          </cell>
        </row>
      </sheetData>
      <sheetData sheetId="1">
        <row r="9">
          <cell r="B9" t="str">
            <v>Berchová Jolana</v>
          </cell>
          <cell r="E9">
            <v>3.3</v>
          </cell>
          <cell r="L9">
            <v>4.5499999999999989</v>
          </cell>
          <cell r="M9"/>
          <cell r="N9">
            <v>7.8499999999999988</v>
          </cell>
        </row>
        <row r="10">
          <cell r="E10">
            <v>3.2</v>
          </cell>
          <cell r="L10">
            <v>4.5999999999999996</v>
          </cell>
          <cell r="M10"/>
          <cell r="N10">
            <v>7.8</v>
          </cell>
          <cell r="O10">
            <v>15.649999999999999</v>
          </cell>
        </row>
        <row r="11">
          <cell r="B11" t="str">
            <v>Deimová Anna</v>
          </cell>
          <cell r="E11">
            <v>1.7</v>
          </cell>
          <cell r="L11">
            <v>3.4499999999999984</v>
          </cell>
          <cell r="M11"/>
          <cell r="N11">
            <v>5.1499999999999986</v>
          </cell>
        </row>
        <row r="12">
          <cell r="E12">
            <v>1.4</v>
          </cell>
          <cell r="L12">
            <v>3</v>
          </cell>
          <cell r="M12"/>
          <cell r="N12">
            <v>4.4000000000000004</v>
          </cell>
          <cell r="O12">
            <v>9.5499999999999989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6. kategorie naděje starší B ročník 2008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SKMG Máj České Budějovice</v>
          </cell>
        </row>
        <row r="10">
          <cell r="C10" t="str">
            <v>GSK Tábor</v>
          </cell>
        </row>
        <row r="11">
          <cell r="C11" t="str">
            <v>SKMG Máj České Budějovice</v>
          </cell>
        </row>
      </sheetData>
      <sheetData sheetId="1">
        <row r="9">
          <cell r="B9" t="str">
            <v>Říhová Karolína</v>
          </cell>
          <cell r="E9">
            <v>4.0999999999999996</v>
          </cell>
          <cell r="L9">
            <v>5.9</v>
          </cell>
          <cell r="M9"/>
          <cell r="N9">
            <v>10</v>
          </cell>
        </row>
        <row r="10">
          <cell r="E10">
            <v>3.5</v>
          </cell>
          <cell r="L10">
            <v>5.1000000000000005</v>
          </cell>
          <cell r="M10"/>
          <cell r="N10">
            <v>8.6000000000000014</v>
          </cell>
          <cell r="O10">
            <v>18.600000000000001</v>
          </cell>
        </row>
        <row r="11">
          <cell r="B11" t="str">
            <v>Procházková Kristina</v>
          </cell>
          <cell r="E11">
            <v>1.6</v>
          </cell>
          <cell r="L11">
            <v>4.5500000000000007</v>
          </cell>
          <cell r="M11"/>
          <cell r="N11">
            <v>6.15</v>
          </cell>
        </row>
        <row r="12">
          <cell r="E12">
            <v>1.5</v>
          </cell>
          <cell r="L12">
            <v>3.8499999999999996</v>
          </cell>
          <cell r="M12"/>
          <cell r="N12">
            <v>5.35</v>
          </cell>
          <cell r="O12">
            <v>11.5</v>
          </cell>
        </row>
        <row r="13">
          <cell r="B13" t="str">
            <v>Pouzarová Leona</v>
          </cell>
          <cell r="E13">
            <v>4</v>
          </cell>
          <cell r="L13">
            <v>6</v>
          </cell>
          <cell r="M13"/>
          <cell r="N13">
            <v>10</v>
          </cell>
        </row>
        <row r="14">
          <cell r="E14">
            <v>3</v>
          </cell>
          <cell r="L14">
            <v>3.8499999999999996</v>
          </cell>
          <cell r="M14"/>
          <cell r="N14">
            <v>6.85</v>
          </cell>
          <cell r="O14">
            <v>16.850000000000001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7. kategorie kadetky mladší ročník 2008,2009</v>
          </cell>
        </row>
        <row r="8">
          <cell r="D8" t="str">
            <v>Lib.náčiní</v>
          </cell>
          <cell r="E8" t="str">
            <v>Lib.náčiní</v>
          </cell>
        </row>
        <row r="10">
          <cell r="C10" t="str">
            <v>Jiskra Humpolec</v>
          </cell>
        </row>
        <row r="11">
          <cell r="C11" t="str">
            <v>Jiskra Humpolec</v>
          </cell>
        </row>
        <row r="12">
          <cell r="C12" t="str">
            <v>RG Proactive Milevsko</v>
          </cell>
        </row>
        <row r="13">
          <cell r="C13" t="str">
            <v>Jiskra Humpolec</v>
          </cell>
        </row>
        <row r="14">
          <cell r="C14" t="str">
            <v>Jiskra Humpolec</v>
          </cell>
        </row>
        <row r="15">
          <cell r="C15" t="str">
            <v>GSK Tábor</v>
          </cell>
        </row>
        <row r="16">
          <cell r="C16" t="str">
            <v>RG Proactive Milevsko</v>
          </cell>
        </row>
        <row r="18">
          <cell r="C18" t="str">
            <v>Jiskra Humpolec</v>
          </cell>
        </row>
        <row r="19">
          <cell r="C19" t="str">
            <v>Jiskra Humpolec</v>
          </cell>
        </row>
        <row r="20">
          <cell r="C20" t="str">
            <v>Jiskra Humpolec</v>
          </cell>
        </row>
      </sheetData>
      <sheetData sheetId="1">
        <row r="11">
          <cell r="B11" t="str">
            <v>Benešová Tereza</v>
          </cell>
          <cell r="E11">
            <v>1.8</v>
          </cell>
          <cell r="L11">
            <v>3.6500000000000004</v>
          </cell>
          <cell r="M11"/>
          <cell r="N11">
            <v>5.45</v>
          </cell>
        </row>
        <row r="12">
          <cell r="E12">
            <v>0.5</v>
          </cell>
          <cell r="L12">
            <v>2.5999999999999996</v>
          </cell>
          <cell r="M12">
            <v>0.6</v>
          </cell>
          <cell r="N12">
            <v>2.4999999999999996</v>
          </cell>
          <cell r="O12">
            <v>7.9499999999999993</v>
          </cell>
        </row>
        <row r="13">
          <cell r="B13" t="str">
            <v>Vacková Kateřina</v>
          </cell>
          <cell r="E13">
            <v>0.3</v>
          </cell>
          <cell r="L13">
            <v>1.5</v>
          </cell>
          <cell r="M13"/>
          <cell r="N13">
            <v>1.8</v>
          </cell>
        </row>
        <row r="14">
          <cell r="E14">
            <v>0.89999999999999991</v>
          </cell>
          <cell r="L14">
            <v>2.2500000000000009</v>
          </cell>
          <cell r="M14"/>
          <cell r="N14">
            <v>3.1500000000000008</v>
          </cell>
          <cell r="O14">
            <v>4.9500000000000011</v>
          </cell>
        </row>
        <row r="15">
          <cell r="B15" t="str">
            <v>Blažková Nikola</v>
          </cell>
          <cell r="E15">
            <v>1.6</v>
          </cell>
          <cell r="L15">
            <v>1.9499999999999993</v>
          </cell>
          <cell r="M15">
            <v>0.3</v>
          </cell>
          <cell r="N15">
            <v>3.2499999999999996</v>
          </cell>
        </row>
        <row r="16">
          <cell r="E16">
            <v>1.8</v>
          </cell>
          <cell r="L16">
            <v>1.1499999999999986</v>
          </cell>
          <cell r="M16"/>
          <cell r="N16">
            <v>2.9499999999999984</v>
          </cell>
          <cell r="O16">
            <v>6.1999999999999975</v>
          </cell>
        </row>
        <row r="17">
          <cell r="B17" t="str">
            <v>Čechová Martina</v>
          </cell>
          <cell r="E17">
            <v>1.2</v>
          </cell>
          <cell r="L17">
            <v>3.3000000000000007</v>
          </cell>
          <cell r="M17"/>
          <cell r="N17">
            <v>4.5000000000000009</v>
          </cell>
        </row>
        <row r="18">
          <cell r="E18">
            <v>1.4</v>
          </cell>
          <cell r="L18">
            <v>3.4000000000000004</v>
          </cell>
          <cell r="M18"/>
          <cell r="N18">
            <v>4.8000000000000007</v>
          </cell>
          <cell r="O18">
            <v>9.3000000000000007</v>
          </cell>
        </row>
        <row r="19">
          <cell r="B19" t="str">
            <v>Marousková Sarah</v>
          </cell>
          <cell r="E19">
            <v>0</v>
          </cell>
          <cell r="L19">
            <v>0.5</v>
          </cell>
          <cell r="N19">
            <v>0.5</v>
          </cell>
        </row>
        <row r="20">
          <cell r="E20">
            <v>0.6</v>
          </cell>
          <cell r="L20">
            <v>0.65000000000000036</v>
          </cell>
          <cell r="M20"/>
          <cell r="N20">
            <v>1.2500000000000004</v>
          </cell>
          <cell r="O20">
            <v>1.7500000000000004</v>
          </cell>
        </row>
        <row r="21">
          <cell r="B21" t="str">
            <v>Kadlecová Andrea</v>
          </cell>
          <cell r="E21">
            <v>1.7</v>
          </cell>
          <cell r="L21">
            <v>4.8499999999999996</v>
          </cell>
          <cell r="M21"/>
          <cell r="N21">
            <v>6.55</v>
          </cell>
        </row>
        <row r="22">
          <cell r="E22">
            <v>1.8</v>
          </cell>
          <cell r="L22">
            <v>4.6500000000000004</v>
          </cell>
          <cell r="M22"/>
          <cell r="N22">
            <v>6.45</v>
          </cell>
          <cell r="O22">
            <v>13</v>
          </cell>
        </row>
        <row r="23">
          <cell r="B23" t="str">
            <v>Králová Karin</v>
          </cell>
          <cell r="E23">
            <v>3.3</v>
          </cell>
          <cell r="L23">
            <v>4.3999999999999986</v>
          </cell>
          <cell r="M23"/>
          <cell r="N23">
            <v>7.6999999999999984</v>
          </cell>
        </row>
        <row r="24">
          <cell r="E24">
            <v>1.5</v>
          </cell>
          <cell r="L24">
            <v>4.0500000000000007</v>
          </cell>
          <cell r="M24"/>
          <cell r="N24">
            <v>5.5500000000000007</v>
          </cell>
          <cell r="O24">
            <v>13.25</v>
          </cell>
        </row>
        <row r="27">
          <cell r="B27" t="str">
            <v>Petriková Nikola</v>
          </cell>
          <cell r="E27">
            <v>1.7000000000000002</v>
          </cell>
          <cell r="L27">
            <v>3.1499999999999995</v>
          </cell>
          <cell r="M27"/>
          <cell r="N27">
            <v>4.8499999999999996</v>
          </cell>
        </row>
        <row r="28">
          <cell r="E28">
            <v>1.1000000000000001</v>
          </cell>
          <cell r="L28">
            <v>0.70000000000000107</v>
          </cell>
          <cell r="M28"/>
          <cell r="N28">
            <v>1.8000000000000012</v>
          </cell>
          <cell r="O28">
            <v>6.65</v>
          </cell>
        </row>
        <row r="29">
          <cell r="B29" t="str">
            <v>Poulíčková Gabriela</v>
          </cell>
          <cell r="E29">
            <v>0.6</v>
          </cell>
          <cell r="L29">
            <v>2.25</v>
          </cell>
          <cell r="M29"/>
          <cell r="N29">
            <v>2.85</v>
          </cell>
        </row>
        <row r="30">
          <cell r="E30">
            <v>0.7</v>
          </cell>
          <cell r="L30">
            <v>1.5500000000000007</v>
          </cell>
          <cell r="M30"/>
          <cell r="N30">
            <v>2.2500000000000009</v>
          </cell>
          <cell r="O30">
            <v>5.1000000000000014</v>
          </cell>
        </row>
        <row r="31">
          <cell r="B31" t="str">
            <v>Nováková Agáta</v>
          </cell>
          <cell r="E31">
            <v>1.2999999999999998</v>
          </cell>
          <cell r="L31">
            <v>1.9000000000000004</v>
          </cell>
          <cell r="M31"/>
          <cell r="N31">
            <v>3.2</v>
          </cell>
        </row>
        <row r="32">
          <cell r="E32">
            <v>0.4</v>
          </cell>
          <cell r="L32">
            <v>0.14999999999999858</v>
          </cell>
          <cell r="M32">
            <v>0.3</v>
          </cell>
          <cell r="N32">
            <v>0.24999999999999861</v>
          </cell>
          <cell r="O32">
            <v>3.4499999999999988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8. kategorie kadetky starší ročník 2006 - 2004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 xml:space="preserve">RG Proactive Milevsko </v>
          </cell>
        </row>
        <row r="10">
          <cell r="C10" t="str">
            <v xml:space="preserve">Jiskra Humpolec </v>
          </cell>
        </row>
        <row r="12">
          <cell r="C12" t="str">
            <v>GSK Tábor</v>
          </cell>
        </row>
      </sheetData>
      <sheetData sheetId="1">
        <row r="9">
          <cell r="B9" t="str">
            <v>Bromová Klára</v>
          </cell>
          <cell r="E9">
            <v>1</v>
          </cell>
        </row>
        <row r="10">
          <cell r="E10">
            <v>1</v>
          </cell>
          <cell r="M10"/>
        </row>
        <row r="11">
          <cell r="B11" t="str">
            <v xml:space="preserve">Němcová Aneta </v>
          </cell>
          <cell r="E11">
            <v>1.7999999999999998</v>
          </cell>
          <cell r="L11">
            <v>3.4000000000000004</v>
          </cell>
          <cell r="M11"/>
          <cell r="N11">
            <v>5.2</v>
          </cell>
        </row>
        <row r="12">
          <cell r="E12">
            <v>0.6</v>
          </cell>
          <cell r="L12">
            <v>3.4499999999999993</v>
          </cell>
          <cell r="M12"/>
          <cell r="N12">
            <v>4.0499999999999989</v>
          </cell>
          <cell r="O12">
            <v>9.25</v>
          </cell>
        </row>
        <row r="15">
          <cell r="B15" t="str">
            <v>Komendová Nikola</v>
          </cell>
          <cell r="E15">
            <v>2.1</v>
          </cell>
          <cell r="L15">
            <v>2.3500000000000005</v>
          </cell>
          <cell r="M15">
            <v>0.6</v>
          </cell>
          <cell r="N15">
            <v>3.850000000000001</v>
          </cell>
        </row>
        <row r="16">
          <cell r="E16">
            <v>3.2</v>
          </cell>
          <cell r="L16">
            <v>4.3499999999999996</v>
          </cell>
          <cell r="M16"/>
          <cell r="N16">
            <v>7.55</v>
          </cell>
          <cell r="O16">
            <v>11.4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2019</v>
          </cell>
        </row>
        <row r="4">
          <cell r="B4" t="str">
            <v>Tábor  9.2.2019</v>
          </cell>
        </row>
        <row r="6">
          <cell r="B6" t="str">
            <v>9. kategorie juniorky ročník 2006 - 2004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GSK Tábor</v>
          </cell>
        </row>
        <row r="10">
          <cell r="C10" t="str">
            <v xml:space="preserve">SKMG Máj České Budějovice </v>
          </cell>
        </row>
        <row r="11">
          <cell r="C11" t="str">
            <v xml:space="preserve">SKMG Máj České Budějovice </v>
          </cell>
        </row>
      </sheetData>
      <sheetData sheetId="1">
        <row r="9">
          <cell r="B9" t="str">
            <v xml:space="preserve">Bendová Barbora </v>
          </cell>
          <cell r="E9">
            <v>3.1</v>
          </cell>
          <cell r="L9">
            <v>4.3499999999999996</v>
          </cell>
          <cell r="M9"/>
          <cell r="N9">
            <v>7.4499999999999993</v>
          </cell>
        </row>
        <row r="10">
          <cell r="E10">
            <v>1.8</v>
          </cell>
          <cell r="L10">
            <v>4.3499999999999996</v>
          </cell>
          <cell r="M10">
            <v>0.3</v>
          </cell>
          <cell r="N10">
            <v>5.85</v>
          </cell>
          <cell r="O10">
            <v>13.299999999999999</v>
          </cell>
        </row>
        <row r="11">
          <cell r="B11" t="str">
            <v>Podlahová Adéla</v>
          </cell>
          <cell r="E11">
            <v>5.2</v>
          </cell>
          <cell r="L11">
            <v>6.05</v>
          </cell>
          <cell r="M11"/>
          <cell r="N11">
            <v>11.25</v>
          </cell>
        </row>
        <row r="12">
          <cell r="E12">
            <v>5.9</v>
          </cell>
          <cell r="L12">
            <v>5.8999999999999995</v>
          </cell>
          <cell r="M12"/>
          <cell r="N12">
            <v>11.8</v>
          </cell>
          <cell r="O12">
            <v>23.05</v>
          </cell>
        </row>
        <row r="13">
          <cell r="B13" t="str">
            <v>Majerová Karolína</v>
          </cell>
          <cell r="E13">
            <v>3.4000000000000004</v>
          </cell>
          <cell r="L13">
            <v>3.3000000000000007</v>
          </cell>
          <cell r="M13">
            <v>0.3</v>
          </cell>
          <cell r="N13">
            <v>6.4000000000000012</v>
          </cell>
        </row>
        <row r="14">
          <cell r="E14">
            <v>3.9000000000000004</v>
          </cell>
          <cell r="L14">
            <v>4.45</v>
          </cell>
          <cell r="M14"/>
          <cell r="N14">
            <v>8.3500000000000014</v>
          </cell>
          <cell r="O14">
            <v>14.750000000000004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24" sqref="B24"/>
    </sheetView>
  </sheetViews>
  <sheetFormatPr defaultRowHeight="14.4" x14ac:dyDescent="0.3"/>
  <cols>
    <col min="1" max="1" width="7.21875" customWidth="1"/>
    <col min="2" max="2" width="20.88671875" customWidth="1"/>
    <col min="3" max="3" width="15.109375" customWidth="1"/>
  </cols>
  <sheetData>
    <row r="1" spans="1:7" ht="21" x14ac:dyDescent="0.4">
      <c r="B1" s="1" t="s">
        <v>0</v>
      </c>
    </row>
    <row r="3" spans="1:7" ht="28.8" x14ac:dyDescent="0.55000000000000004">
      <c r="B3" s="2" t="str">
        <f>[1]List1!B3</f>
        <v>JIHOČESKÁ LIGA 2019</v>
      </c>
    </row>
    <row r="4" spans="1:7" x14ac:dyDescent="0.3">
      <c r="B4" s="3" t="str">
        <f>[1]List1!B4</f>
        <v>Tábor  9.2.2019</v>
      </c>
    </row>
    <row r="6" spans="1:7" x14ac:dyDescent="0.3">
      <c r="B6" s="4" t="str">
        <f>[1]List1!B6</f>
        <v>2. kategorie Přípravka B ročník 2012</v>
      </c>
    </row>
    <row r="7" spans="1:7" ht="15" thickBot="1" x14ac:dyDescent="0.35"/>
    <row r="8" spans="1:7" ht="15" thickBot="1" x14ac:dyDescent="0.35">
      <c r="A8" s="5"/>
      <c r="B8" s="6"/>
      <c r="C8" s="5"/>
      <c r="D8" s="79"/>
      <c r="E8" s="79"/>
      <c r="F8" s="79"/>
      <c r="G8" s="80"/>
    </row>
    <row r="9" spans="1:7" ht="15" thickBot="1" x14ac:dyDescent="0.35">
      <c r="A9" s="7" t="s">
        <v>1</v>
      </c>
      <c r="B9" s="8" t="s">
        <v>2</v>
      </c>
      <c r="C9" s="9" t="s">
        <v>3</v>
      </c>
      <c r="D9" s="10" t="s">
        <v>4</v>
      </c>
      <c r="E9" s="11" t="s">
        <v>5</v>
      </c>
      <c r="F9" s="12" t="s">
        <v>6</v>
      </c>
      <c r="G9" s="13" t="s">
        <v>7</v>
      </c>
    </row>
    <row r="10" spans="1:7" x14ac:dyDescent="0.3">
      <c r="A10" s="14">
        <v>1</v>
      </c>
      <c r="B10" s="15" t="str">
        <f>[1]List2!B12</f>
        <v>Pintová Andrea</v>
      </c>
      <c r="C10" s="16" t="str">
        <f>[1]List1!C12</f>
        <v xml:space="preserve">RG Proactive Milevsko </v>
      </c>
      <c r="D10" s="17">
        <f>[1]List2!E12</f>
        <v>2.2000000000000002</v>
      </c>
      <c r="E10" s="18">
        <f>[1]List2!L12</f>
        <v>5.45</v>
      </c>
      <c r="F10" s="19">
        <f>[1]List2!M12</f>
        <v>0</v>
      </c>
      <c r="G10" s="20">
        <f>[1]List2!N12</f>
        <v>7.65</v>
      </c>
    </row>
    <row r="11" spans="1:7" x14ac:dyDescent="0.3">
      <c r="A11" s="14">
        <v>2</v>
      </c>
      <c r="B11" s="15" t="str">
        <f>[1]List2!B10</f>
        <v>Stupková Sára</v>
      </c>
      <c r="C11" s="21" t="str">
        <f>[1]List1!C10</f>
        <v xml:space="preserve">Jiskra Humpolec </v>
      </c>
      <c r="D11" s="22">
        <f>[1]List2!E10</f>
        <v>1.3</v>
      </c>
      <c r="E11" s="23">
        <f>[1]List2!L10</f>
        <v>4.1500000000000004</v>
      </c>
      <c r="F11" s="24">
        <f>[1]List2!M10</f>
        <v>0</v>
      </c>
      <c r="G11" s="25">
        <f>[1]List2!N10</f>
        <v>5.45</v>
      </c>
    </row>
    <row r="12" spans="1:7" x14ac:dyDescent="0.3">
      <c r="A12" s="14">
        <v>3</v>
      </c>
      <c r="B12" s="15" t="str">
        <f>[1]List2!B11</f>
        <v>Míková Teodora</v>
      </c>
      <c r="C12" s="21" t="str">
        <f>[1]List1!C11</f>
        <v xml:space="preserve">GSK Tábor </v>
      </c>
      <c r="D12" s="22">
        <f>[1]List2!E11</f>
        <v>0.7</v>
      </c>
      <c r="E12" s="23">
        <f>[1]List2!L11</f>
        <v>4.2500000000000009</v>
      </c>
      <c r="F12" s="24">
        <f>[1]List2!M11</f>
        <v>0</v>
      </c>
      <c r="G12" s="25">
        <f>[1]List2!N11</f>
        <v>4.9500000000000011</v>
      </c>
    </row>
    <row r="13" spans="1:7" x14ac:dyDescent="0.3">
      <c r="A13" s="14">
        <v>4</v>
      </c>
      <c r="B13" s="15" t="str">
        <f>[1]List2!B13</f>
        <v>Horáková Nela</v>
      </c>
      <c r="C13" s="21" t="str">
        <f>[1]List1!C13</f>
        <v>Sokol Bernartice</v>
      </c>
      <c r="D13" s="22">
        <f>[1]List2!E13</f>
        <v>0.60000000000000009</v>
      </c>
      <c r="E13" s="23">
        <f>[1]List2!L13</f>
        <v>3</v>
      </c>
      <c r="F13" s="24">
        <f>[1]List2!M13</f>
        <v>0</v>
      </c>
      <c r="G13" s="25">
        <f>[1]List2!N13</f>
        <v>3.6</v>
      </c>
    </row>
    <row r="14" spans="1:7" ht="15" thickBot="1" x14ac:dyDescent="0.35">
      <c r="A14" s="26">
        <v>5</v>
      </c>
      <c r="B14" s="27" t="str">
        <f>[1]List2!B9</f>
        <v xml:space="preserve">Zahradníková Viktorie </v>
      </c>
      <c r="C14" s="28" t="str">
        <f>[1]List1!C9</f>
        <v xml:space="preserve">RG Proactive Milevsko </v>
      </c>
      <c r="D14" s="29">
        <f>[1]List2!E9</f>
        <v>1</v>
      </c>
      <c r="E14" s="30">
        <f>[1]List2!L9</f>
        <v>2.4000000000000004</v>
      </c>
      <c r="F14" s="31">
        <f>[1]List2!M9</f>
        <v>0</v>
      </c>
      <c r="G14" s="32">
        <f>[1]List2!N9</f>
        <v>3.4000000000000004</v>
      </c>
    </row>
  </sheetData>
  <mergeCells count="1">
    <mergeCell ref="D8:G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15" sqref="A15"/>
    </sheetView>
  </sheetViews>
  <sheetFormatPr defaultRowHeight="14.4" x14ac:dyDescent="0.3"/>
  <cols>
    <col min="1" max="1" width="6.21875" bestFit="1" customWidth="1"/>
    <col min="2" max="2" width="15.77734375" customWidth="1"/>
    <col min="3" max="3" width="14.5546875" bestFit="1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[10]List1!B3</f>
        <v>JIHOČESKÁ LIGA 2019</v>
      </c>
    </row>
    <row r="4" spans="1:12" x14ac:dyDescent="0.3">
      <c r="B4" s="3" t="str">
        <f>[10]List1!B4</f>
        <v>Tábor  9.2.2019</v>
      </c>
    </row>
    <row r="6" spans="1:12" x14ac:dyDescent="0.3">
      <c r="B6" s="4" t="str">
        <f>[10]List1!B6</f>
        <v>10. kategorie dorostenky ročník 2003 a starší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[10]List1!D8</f>
        <v>Lib.náčiní</v>
      </c>
      <c r="E8" s="79"/>
      <c r="F8" s="79"/>
      <c r="G8" s="79"/>
      <c r="H8" s="81" t="str">
        <f>[10]List1!E8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x14ac:dyDescent="0.3">
      <c r="A10" s="45">
        <v>1</v>
      </c>
      <c r="B10" s="46" t="str">
        <f>[10]List2!B13</f>
        <v xml:space="preserve">Korytová Ludmila </v>
      </c>
      <c r="C10" s="16" t="str">
        <f>[10]List1!C11</f>
        <v>RG Proactive Milevsko</v>
      </c>
      <c r="D10" s="17">
        <f>[10]List2!E13</f>
        <v>5.4</v>
      </c>
      <c r="E10" s="18">
        <f>[10]List2!L13</f>
        <v>5.1499999999999995</v>
      </c>
      <c r="F10" s="19">
        <f>[10]List2!M13</f>
        <v>0</v>
      </c>
      <c r="G10" s="47">
        <f>[10]List2!N13</f>
        <v>10.55</v>
      </c>
      <c r="H10" s="48">
        <f>[10]List2!E14</f>
        <v>4.0999999999999996</v>
      </c>
      <c r="I10" s="17">
        <f>[10]List2!L14</f>
        <v>5.0000000000000009</v>
      </c>
      <c r="J10" s="17">
        <f>[10]List2!M14</f>
        <v>0</v>
      </c>
      <c r="K10" s="18">
        <f>[10]List2!N14</f>
        <v>9.1000000000000014</v>
      </c>
      <c r="L10" s="49">
        <f>[10]List2!O14</f>
        <v>19.650000000000002</v>
      </c>
    </row>
    <row r="11" spans="1:12" x14ac:dyDescent="0.3">
      <c r="A11" s="14">
        <v>2</v>
      </c>
      <c r="B11" s="15" t="str">
        <f>[10]List2!B11</f>
        <v>Fořtová Denisa</v>
      </c>
      <c r="C11" s="16" t="str">
        <f>[10]List1!C10</f>
        <v>RG Proactive Milevsko</v>
      </c>
      <c r="D11" s="22">
        <f>[10]List2!E11</f>
        <v>3.5</v>
      </c>
      <c r="E11" s="23">
        <f>[10]List2!L11</f>
        <v>5.2000000000000011</v>
      </c>
      <c r="F11" s="24">
        <f>[10]List2!M11</f>
        <v>0</v>
      </c>
      <c r="G11" s="50">
        <f>[10]List2!N11</f>
        <v>8.7000000000000011</v>
      </c>
      <c r="H11" s="51">
        <f>[10]List2!E12</f>
        <v>3.2</v>
      </c>
      <c r="I11" s="22">
        <f>[10]List2!L12</f>
        <v>4</v>
      </c>
      <c r="J11" s="22">
        <f>[10]List2!M12</f>
        <v>0</v>
      </c>
      <c r="K11" s="23">
        <f>[10]List2!N12</f>
        <v>7.2</v>
      </c>
      <c r="L11" s="52">
        <f>[10]List2!O12</f>
        <v>15.900000000000002</v>
      </c>
    </row>
    <row r="12" spans="1:12" x14ac:dyDescent="0.3">
      <c r="A12" s="14">
        <v>3</v>
      </c>
      <c r="B12" s="15" t="str">
        <f>[10]List2!B9</f>
        <v xml:space="preserve">Kutišová Tereza </v>
      </c>
      <c r="C12" s="16" t="str">
        <f>[10]List1!C9</f>
        <v>RG Proactive Milevsko</v>
      </c>
      <c r="D12" s="22">
        <f>[10]List2!E9</f>
        <v>5.3</v>
      </c>
      <c r="E12" s="23">
        <f>[10]List2!L9</f>
        <v>3.8000000000000007</v>
      </c>
      <c r="F12" s="24">
        <f>[10]List2!M9</f>
        <v>0</v>
      </c>
      <c r="G12" s="50">
        <f>[10]List2!N9</f>
        <v>9.1000000000000014</v>
      </c>
      <c r="H12" s="51">
        <f>[10]List2!E10</f>
        <v>3.7</v>
      </c>
      <c r="I12" s="22">
        <f>[10]List2!L10</f>
        <v>2.7999999999999989</v>
      </c>
      <c r="J12" s="22">
        <f>[10]List2!M10</f>
        <v>0.3</v>
      </c>
      <c r="K12" s="23">
        <f>[10]List2!N10</f>
        <v>6.1999999999999993</v>
      </c>
      <c r="L12" s="52">
        <f>[10]List2!O10</f>
        <v>15.3</v>
      </c>
    </row>
    <row r="13" spans="1:12" ht="15" thickBot="1" x14ac:dyDescent="0.35">
      <c r="A13" s="26">
        <v>4</v>
      </c>
      <c r="B13" s="27" t="str">
        <f>[10]List2!B15</f>
        <v>Suková Eliška</v>
      </c>
      <c r="C13" s="53" t="str">
        <f>[10]List1!C12</f>
        <v>Jiskra Humpolec</v>
      </c>
      <c r="D13" s="29">
        <f>[10]List2!E15</f>
        <v>3.3000000000000003</v>
      </c>
      <c r="E13" s="30">
        <f>[10]List2!L15</f>
        <v>4.1000000000000005</v>
      </c>
      <c r="F13" s="31">
        <f>[10]List2!M15</f>
        <v>0</v>
      </c>
      <c r="G13" s="54">
        <f>[10]List2!N15</f>
        <v>7.4</v>
      </c>
      <c r="H13" s="55">
        <f>[10]List2!E16</f>
        <v>3.4</v>
      </c>
      <c r="I13" s="29">
        <f>[10]List2!L16</f>
        <v>4.3499999999999996</v>
      </c>
      <c r="J13" s="29">
        <f>[10]List2!M16</f>
        <v>0</v>
      </c>
      <c r="K13" s="30">
        <f>[10]List2!N16</f>
        <v>7.75</v>
      </c>
      <c r="L13" s="56">
        <f>[10]List2!O16</f>
        <v>15.15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26" sqref="F26"/>
    </sheetView>
  </sheetViews>
  <sheetFormatPr defaultRowHeight="14.4" x14ac:dyDescent="0.3"/>
  <cols>
    <col min="1" max="1" width="6.21875" customWidth="1"/>
    <col min="2" max="2" width="15.88671875" customWidth="1"/>
    <col min="3" max="3" width="20.2187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[11]List1!B3</f>
        <v>JIHOČESKÁ LIGA 2019</v>
      </c>
    </row>
    <row r="4" spans="1:12" x14ac:dyDescent="0.3">
      <c r="B4" s="3" t="str">
        <f>[11]List1!B4</f>
        <v>Tábor  9.2.2019</v>
      </c>
    </row>
    <row r="6" spans="1:12" x14ac:dyDescent="0.3">
      <c r="B6" s="4" t="str">
        <f>[11]List1!B6</f>
        <v xml:space="preserve">11. kategorie seniorky ročník 2003 a st. 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[11]List1!D8</f>
        <v>Lib.náčiní</v>
      </c>
      <c r="E8" s="79"/>
      <c r="F8" s="79"/>
      <c r="G8" s="79"/>
      <c r="H8" s="81" t="str">
        <f>[11]List1!E8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ht="15" thickBot="1" x14ac:dyDescent="0.35">
      <c r="A10" s="71">
        <v>1</v>
      </c>
      <c r="B10" s="72" t="str">
        <f>[11]List2!B9</f>
        <v>Jeřábková Tereza</v>
      </c>
      <c r="C10" s="53" t="str">
        <f>[11]List1!C9</f>
        <v xml:space="preserve">SKMG Máj České Budějovice </v>
      </c>
      <c r="D10" s="73">
        <f>[11]List2!E9</f>
        <v>5.5</v>
      </c>
      <c r="E10" s="74">
        <f>[11]List2!L9</f>
        <v>6.35</v>
      </c>
      <c r="F10" s="75">
        <f>[11]List2!M9</f>
        <v>0</v>
      </c>
      <c r="G10" s="76">
        <f>[11]List2!N9</f>
        <v>11.85</v>
      </c>
      <c r="H10" s="77">
        <f>[11]List2!E10</f>
        <v>5.6</v>
      </c>
      <c r="I10" s="73">
        <f>[11]List2!L10</f>
        <v>5.85</v>
      </c>
      <c r="J10" s="73">
        <f>[11]List2!M10</f>
        <v>0</v>
      </c>
      <c r="K10" s="74">
        <f>[11]List2!N10</f>
        <v>11.45</v>
      </c>
      <c r="L10" s="78">
        <f>[11]List2!O10</f>
        <v>23.299999999999997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6" sqref="B16"/>
    </sheetView>
  </sheetViews>
  <sheetFormatPr defaultRowHeight="14.4" x14ac:dyDescent="0.3"/>
  <cols>
    <col min="1" max="1" width="7.44140625" customWidth="1"/>
    <col min="2" max="2" width="22.109375" customWidth="1"/>
    <col min="3" max="3" width="13.5546875" customWidth="1"/>
  </cols>
  <sheetData>
    <row r="1" spans="1:7" ht="21" x14ac:dyDescent="0.4">
      <c r="B1" s="1" t="s">
        <v>0</v>
      </c>
    </row>
    <row r="3" spans="1:7" ht="28.8" x14ac:dyDescent="0.55000000000000004">
      <c r="B3" s="2" t="str">
        <f>[2]List1!B3</f>
        <v>JIHOČESKÁ LIGA 2019</v>
      </c>
    </row>
    <row r="4" spans="1:7" x14ac:dyDescent="0.3">
      <c r="B4" s="3" t="str">
        <f>[2]List1!B4</f>
        <v>Tábor  9.2.2019</v>
      </c>
    </row>
    <row r="6" spans="1:7" x14ac:dyDescent="0.3">
      <c r="B6" s="4" t="str">
        <f>[2]List1!B6</f>
        <v>3a) kategorie ročník 2011</v>
      </c>
    </row>
    <row r="7" spans="1:7" ht="15" thickBot="1" x14ac:dyDescent="0.35"/>
    <row r="8" spans="1:7" ht="15" thickBot="1" x14ac:dyDescent="0.35">
      <c r="A8" s="5"/>
      <c r="B8" s="6"/>
      <c r="C8" s="5"/>
      <c r="D8" s="79"/>
      <c r="E8" s="79"/>
      <c r="F8" s="79"/>
      <c r="G8" s="80"/>
    </row>
    <row r="9" spans="1:7" ht="15" thickBot="1" x14ac:dyDescent="0.35">
      <c r="A9" s="7" t="s">
        <v>1</v>
      </c>
      <c r="B9" s="8" t="s">
        <v>2</v>
      </c>
      <c r="C9" s="9" t="s">
        <v>3</v>
      </c>
      <c r="D9" s="10" t="s">
        <v>4</v>
      </c>
      <c r="E9" s="11" t="s">
        <v>5</v>
      </c>
      <c r="F9" s="12" t="s">
        <v>6</v>
      </c>
      <c r="G9" s="13" t="s">
        <v>7</v>
      </c>
    </row>
    <row r="10" spans="1:7" x14ac:dyDescent="0.3">
      <c r="A10" s="14">
        <v>1</v>
      </c>
      <c r="B10" s="15" t="str">
        <f>[2]List2!B9</f>
        <v>Lopes De Mendonca Elisa</v>
      </c>
      <c r="C10" s="16" t="str">
        <f>[2]List1!C9</f>
        <v>Sokol Bernartice</v>
      </c>
      <c r="D10" s="17">
        <f>[2]List2!E9</f>
        <v>1.4</v>
      </c>
      <c r="E10" s="18">
        <f>[2]List2!L9</f>
        <v>4.8500000000000014</v>
      </c>
      <c r="F10" s="19">
        <f>[2]List2!M9</f>
        <v>0</v>
      </c>
      <c r="G10" s="20">
        <f>[2]List2!N9</f>
        <v>6.2500000000000018</v>
      </c>
    </row>
    <row r="11" spans="1:7" x14ac:dyDescent="0.3">
      <c r="A11" s="14">
        <v>2</v>
      </c>
      <c r="B11" s="15" t="str">
        <f>[2]List2!B11</f>
        <v>Kratochvílová Monika</v>
      </c>
      <c r="C11" s="21" t="str">
        <f>[2]List1!C11</f>
        <v>GSK Tábor</v>
      </c>
      <c r="D11" s="22">
        <f>[2]List2!E11</f>
        <v>0.7</v>
      </c>
      <c r="E11" s="23">
        <f>[2]List2!L11</f>
        <v>3.95</v>
      </c>
      <c r="F11" s="24">
        <f>[2]List2!M11</f>
        <v>0</v>
      </c>
      <c r="G11" s="25">
        <f>[2]List2!N11</f>
        <v>4.6500000000000004</v>
      </c>
    </row>
    <row r="12" spans="1:7" ht="15" thickBot="1" x14ac:dyDescent="0.35">
      <c r="A12" s="26">
        <v>3</v>
      </c>
      <c r="B12" s="27" t="str">
        <f>[2]List2!B10</f>
        <v>Bártlová Stela</v>
      </c>
      <c r="C12" s="28" t="str">
        <f>[2]List1!C10</f>
        <v>Jiskra Humpolec</v>
      </c>
      <c r="D12" s="29">
        <f>[2]List2!E10</f>
        <v>0.8</v>
      </c>
      <c r="E12" s="30">
        <f>[2]List2!L10</f>
        <v>3.5500000000000007</v>
      </c>
      <c r="F12" s="31">
        <f>[2]List2!M10</f>
        <v>0</v>
      </c>
      <c r="G12" s="32">
        <f>[2]List2!N10</f>
        <v>4.3500000000000005</v>
      </c>
    </row>
  </sheetData>
  <mergeCells count="1">
    <mergeCell ref="D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16" sqref="A16"/>
    </sheetView>
  </sheetViews>
  <sheetFormatPr defaultRowHeight="14.4" x14ac:dyDescent="0.3"/>
  <cols>
    <col min="1" max="1" width="6.44140625" customWidth="1"/>
    <col min="2" max="2" width="17.5546875" customWidth="1"/>
    <col min="3" max="3" width="18.4414062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[3]List1!B3</f>
        <v>JIHOČESKÁ LIGA 2019</v>
      </c>
    </row>
    <row r="4" spans="1:12" x14ac:dyDescent="0.3">
      <c r="B4" s="3" t="str">
        <f>[3]List1!B4</f>
        <v>Tábor  9.2.2019</v>
      </c>
    </row>
    <row r="6" spans="1:12" x14ac:dyDescent="0.3">
      <c r="B6" s="4" t="str">
        <f>[3]List1!B6</f>
        <v>3b) kategorie - naděje nejmladší ročník 2011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[3]List1!D8</f>
        <v>BN</v>
      </c>
      <c r="E8" s="79"/>
      <c r="F8" s="79"/>
      <c r="G8" s="79"/>
      <c r="H8" s="81" t="str">
        <f>[3]List1!E8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x14ac:dyDescent="0.3">
      <c r="A10" s="45">
        <v>1</v>
      </c>
      <c r="B10" s="46" t="str">
        <f>[3]List2!B9</f>
        <v>Berchová Adina</v>
      </c>
      <c r="C10" s="16" t="str">
        <f>[3]List1!C9</f>
        <v xml:space="preserve">SKMG Máj České Budějovice </v>
      </c>
      <c r="D10" s="17">
        <f>[3]List2!E9</f>
        <v>1.9</v>
      </c>
      <c r="E10" s="18">
        <f>[3]List2!L9</f>
        <v>5.5</v>
      </c>
      <c r="F10" s="19">
        <f>[3]List2!M9</f>
        <v>0</v>
      </c>
      <c r="G10" s="47">
        <f>[3]List2!N9</f>
        <v>7.4</v>
      </c>
      <c r="H10" s="48">
        <f>[3]List2!E10</f>
        <v>1.2</v>
      </c>
      <c r="I10" s="17">
        <f>[3]List2!L10</f>
        <v>3.0500000000000007</v>
      </c>
      <c r="J10" s="17">
        <f>[3]List2!M10</f>
        <v>0</v>
      </c>
      <c r="K10" s="18">
        <f>[3]List2!N10</f>
        <v>4.2500000000000009</v>
      </c>
      <c r="L10" s="49">
        <f>[3]List2!O10</f>
        <v>11.650000000000002</v>
      </c>
    </row>
    <row r="11" spans="1:12" x14ac:dyDescent="0.3">
      <c r="A11" s="14">
        <v>2</v>
      </c>
      <c r="B11" s="15" t="str">
        <f>[3]List2!B13</f>
        <v>Procházková Beata</v>
      </c>
      <c r="C11" s="16" t="str">
        <f>[3]List1!C11</f>
        <v>GSK Tábor</v>
      </c>
      <c r="D11" s="22">
        <f>[3]List2!E13</f>
        <v>1</v>
      </c>
      <c r="E11" s="23">
        <f>[3]List2!L13</f>
        <v>5.4</v>
      </c>
      <c r="F11" s="24">
        <f>[3]List2!M13</f>
        <v>0</v>
      </c>
      <c r="G11" s="50">
        <f>[3]List2!N13</f>
        <v>6.4</v>
      </c>
      <c r="H11" s="51">
        <f>[3]List2!E14</f>
        <v>1</v>
      </c>
      <c r="I11" s="22">
        <f>[3]List2!L14</f>
        <v>2.9499999999999993</v>
      </c>
      <c r="J11" s="22">
        <f>[3]List2!M14</f>
        <v>0</v>
      </c>
      <c r="K11" s="23">
        <f>[3]List2!N14</f>
        <v>3.9499999999999993</v>
      </c>
      <c r="L11" s="52">
        <f>[3]List2!O14</f>
        <v>10.35</v>
      </c>
    </row>
    <row r="12" spans="1:12" x14ac:dyDescent="0.3">
      <c r="A12" s="14">
        <v>3</v>
      </c>
      <c r="B12" s="15" t="str">
        <f>[3]List2!B11</f>
        <v xml:space="preserve">Filipová Eliška </v>
      </c>
      <c r="C12" s="16" t="str">
        <f>[3]List1!C10</f>
        <v>RG Proactive Milevsko</v>
      </c>
      <c r="D12" s="22">
        <f>[3]List2!E11</f>
        <v>1.8</v>
      </c>
      <c r="E12" s="23">
        <f>[3]List2!L11</f>
        <v>5.1999999999999993</v>
      </c>
      <c r="F12" s="24">
        <f>[3]List2!M11</f>
        <v>0</v>
      </c>
      <c r="G12" s="50">
        <f>[3]List2!N11</f>
        <v>6.9999999999999991</v>
      </c>
      <c r="H12" s="51">
        <f>[3]List2!E12</f>
        <v>1.1000000000000001</v>
      </c>
      <c r="I12" s="22">
        <f>[3]List2!L12</f>
        <v>1.25</v>
      </c>
      <c r="J12" s="22">
        <f>[3]List2!M12</f>
        <v>0</v>
      </c>
      <c r="K12" s="23">
        <f>[3]List2!N12</f>
        <v>2.35</v>
      </c>
      <c r="L12" s="52">
        <f>[3]List2!O12</f>
        <v>9.35</v>
      </c>
    </row>
    <row r="13" spans="1:12" ht="15" thickBot="1" x14ac:dyDescent="0.35">
      <c r="A13" s="26">
        <v>4</v>
      </c>
      <c r="B13" s="27" t="str">
        <f>[3]List2!B15</f>
        <v>Škochová Adéla</v>
      </c>
      <c r="C13" s="53" t="str">
        <f>[3]List1!C12</f>
        <v>RG Proactive Milevsko</v>
      </c>
      <c r="D13" s="29">
        <f>[3]List2!E15</f>
        <v>2.2000000000000002</v>
      </c>
      <c r="E13" s="30">
        <f>[3]List2!L15</f>
        <v>4.45</v>
      </c>
      <c r="F13" s="31">
        <f>[3]List2!M15</f>
        <v>0</v>
      </c>
      <c r="G13" s="54">
        <f>[3]List2!N15</f>
        <v>6.65</v>
      </c>
      <c r="H13" s="55">
        <f>[3]List2!E16</f>
        <v>0.8</v>
      </c>
      <c r="I13" s="29">
        <f>[3]List2!L16</f>
        <v>1.8000000000000007</v>
      </c>
      <c r="J13" s="29">
        <f>[3]List2!M16</f>
        <v>0</v>
      </c>
      <c r="K13" s="30">
        <f>[3]List2!N16</f>
        <v>2.6000000000000005</v>
      </c>
      <c r="L13" s="56">
        <f>[3]List2!O16</f>
        <v>9.25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25" sqref="A25"/>
    </sheetView>
  </sheetViews>
  <sheetFormatPr defaultRowHeight="14.4" x14ac:dyDescent="0.3"/>
  <cols>
    <col min="1" max="1" width="7" customWidth="1"/>
    <col min="2" max="2" width="20.33203125" customWidth="1"/>
    <col min="3" max="3" width="19.8867187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[4]List1!B3</f>
        <v>JIHOČESKÁ LIGA 2019</v>
      </c>
    </row>
    <row r="4" spans="1:12" x14ac:dyDescent="0.3">
      <c r="B4" s="3" t="str">
        <f>[4]List1!B4</f>
        <v>Tábor  9.2.2019</v>
      </c>
    </row>
    <row r="6" spans="1:12" x14ac:dyDescent="0.3">
      <c r="B6" s="4" t="str">
        <f>[4]List1!B6</f>
        <v>4. kategorie - naděje mladší ročník 2009,2010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[4]List1!D8</f>
        <v>Lib.náčiní</v>
      </c>
      <c r="E8" s="79"/>
      <c r="F8" s="79"/>
      <c r="G8" s="79"/>
      <c r="H8" s="81" t="str">
        <f>[4]List1!E8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x14ac:dyDescent="0.3">
      <c r="A10" s="14">
        <v>1</v>
      </c>
      <c r="B10" s="15" t="str">
        <f>[4]List2!B25</f>
        <v>Návarová Adéla</v>
      </c>
      <c r="C10" s="16" t="str">
        <f>[4]List1!C17</f>
        <v>SKMG Máj České Budějovice</v>
      </c>
      <c r="D10" s="22">
        <f>[4]List2!E25</f>
        <v>2.7</v>
      </c>
      <c r="E10" s="23">
        <f>[4]List2!L25</f>
        <v>5.2</v>
      </c>
      <c r="F10" s="24">
        <f>[4]List2!M25</f>
        <v>0</v>
      </c>
      <c r="G10" s="50">
        <f>[4]List2!N25</f>
        <v>7.9</v>
      </c>
      <c r="H10" s="51">
        <f>[4]List2!E26</f>
        <v>3</v>
      </c>
      <c r="I10" s="22">
        <f>[4]List2!L26</f>
        <v>4.3499999999999996</v>
      </c>
      <c r="J10" s="22">
        <f>[4]List2!M26</f>
        <v>0</v>
      </c>
      <c r="K10" s="23">
        <f>[4]List2!N26</f>
        <v>7.35</v>
      </c>
      <c r="L10" s="52">
        <f>[4]List2!O26</f>
        <v>15.25</v>
      </c>
    </row>
    <row r="11" spans="1:12" x14ac:dyDescent="0.3">
      <c r="A11" s="14">
        <v>2</v>
      </c>
      <c r="B11" s="15" t="str">
        <f>[4]List2!B11</f>
        <v>Škaroupková Veronika</v>
      </c>
      <c r="C11" s="16" t="str">
        <f>[4]List1!C10</f>
        <v>SKMG Máj České Budějovice</v>
      </c>
      <c r="D11" s="22">
        <f>[4]List2!E11</f>
        <v>2.1</v>
      </c>
      <c r="E11" s="23">
        <f>[4]List2!L11</f>
        <v>4.75</v>
      </c>
      <c r="F11" s="24">
        <f>[4]List2!M11</f>
        <v>0</v>
      </c>
      <c r="G11" s="50">
        <f>[4]List2!N11</f>
        <v>6.85</v>
      </c>
      <c r="H11" s="51">
        <f>[4]List2!E12</f>
        <v>2.1</v>
      </c>
      <c r="I11" s="22">
        <f>[4]List2!L12</f>
        <v>3.1500000000000004</v>
      </c>
      <c r="J11" s="22">
        <f>[4]List2!M12</f>
        <v>0</v>
      </c>
      <c r="K11" s="23">
        <f>[4]List2!N12</f>
        <v>5.25</v>
      </c>
      <c r="L11" s="52">
        <f>[4]List2!O12</f>
        <v>12.1</v>
      </c>
    </row>
    <row r="12" spans="1:12" x14ac:dyDescent="0.3">
      <c r="A12" s="14">
        <v>3</v>
      </c>
      <c r="B12" s="15" t="str">
        <f>[4]List2!B17</f>
        <v>Špirochová Tereza</v>
      </c>
      <c r="C12" s="16" t="str">
        <f>[4]List1!C13</f>
        <v>SKMG Máj České Budějovice</v>
      </c>
      <c r="D12" s="22">
        <f>[4]List2!E17</f>
        <v>1.2</v>
      </c>
      <c r="E12" s="23">
        <f>[4]List2!L17</f>
        <v>3.9499999999999993</v>
      </c>
      <c r="F12" s="24">
        <f>[4]List2!M17</f>
        <v>0</v>
      </c>
      <c r="G12" s="50">
        <f>[4]List2!N17</f>
        <v>5.1499999999999995</v>
      </c>
      <c r="H12" s="51">
        <f>[4]List2!E18</f>
        <v>2</v>
      </c>
      <c r="I12" s="22">
        <f>[4]List2!L18</f>
        <v>3.3999999999999995</v>
      </c>
      <c r="J12" s="22">
        <f>[4]List2!M18</f>
        <v>0</v>
      </c>
      <c r="K12" s="23">
        <f>[4]List2!N18</f>
        <v>5.3999999999999995</v>
      </c>
      <c r="L12" s="52">
        <f>[4]List2!O18</f>
        <v>10.549999999999999</v>
      </c>
    </row>
    <row r="13" spans="1:12" x14ac:dyDescent="0.3">
      <c r="A13" s="14">
        <v>4</v>
      </c>
      <c r="B13" s="15" t="str">
        <f>[4]List2!B33</f>
        <v>Pindurová Eliška</v>
      </c>
      <c r="C13" s="16" t="str">
        <f>[4]List1!C21</f>
        <v>SKMG Máj České Budějovice</v>
      </c>
      <c r="D13" s="22">
        <f>[4]List2!E33</f>
        <v>1.4000000000000001</v>
      </c>
      <c r="E13" s="23">
        <f>[4]List2!L33</f>
        <v>3.1500000000000004</v>
      </c>
      <c r="F13" s="24">
        <f>[4]List2!M33</f>
        <v>0</v>
      </c>
      <c r="G13" s="50">
        <f>[4]List2!N33</f>
        <v>4.5500000000000007</v>
      </c>
      <c r="H13" s="51">
        <f>[4]List2!E34</f>
        <v>2.1</v>
      </c>
      <c r="I13" s="22">
        <f>[4]List2!L34</f>
        <v>3.4000000000000004</v>
      </c>
      <c r="J13" s="22">
        <f>[4]List2!M34</f>
        <v>0</v>
      </c>
      <c r="K13" s="23">
        <f>[4]List2!N34</f>
        <v>5.5</v>
      </c>
      <c r="L13" s="52">
        <f>[4]List2!O34</f>
        <v>10.050000000000001</v>
      </c>
    </row>
    <row r="14" spans="1:12" x14ac:dyDescent="0.3">
      <c r="A14" s="14">
        <v>5</v>
      </c>
      <c r="B14" s="15" t="str">
        <f>[4]List2!B27</f>
        <v>Potužníková Natálie</v>
      </c>
      <c r="C14" s="16" t="str">
        <f>[4]List1!C18</f>
        <v>Sokol v Táboře</v>
      </c>
      <c r="D14" s="22">
        <f>[4]List2!E27</f>
        <v>1.5</v>
      </c>
      <c r="E14" s="23">
        <f>[4]List2!L27</f>
        <v>3.5499999999999989</v>
      </c>
      <c r="F14" s="24">
        <f>[4]List2!M27</f>
        <v>0</v>
      </c>
      <c r="G14" s="50">
        <f>[4]List2!N27</f>
        <v>5.0499999999999989</v>
      </c>
      <c r="H14" s="51">
        <f>[4]List2!E28</f>
        <v>0.89999999999999991</v>
      </c>
      <c r="I14" s="22">
        <f>[4]List2!L28</f>
        <v>3.0499999999999989</v>
      </c>
      <c r="J14" s="22">
        <f>[4]List2!M28</f>
        <v>0</v>
      </c>
      <c r="K14" s="23">
        <f>[4]List2!N28</f>
        <v>3.9499999999999988</v>
      </c>
      <c r="L14" s="52">
        <f>[4]List2!O28</f>
        <v>8.9999999999999982</v>
      </c>
    </row>
    <row r="15" spans="1:12" x14ac:dyDescent="0.3">
      <c r="A15" s="14">
        <v>6</v>
      </c>
      <c r="B15" s="15" t="str">
        <f>[4]List2!B23</f>
        <v>Pravdová Jitka</v>
      </c>
      <c r="C15" s="16" t="str">
        <f>[4]List1!C16</f>
        <v>SKMG Máj České Budějovice</v>
      </c>
      <c r="D15" s="22">
        <f>[4]List2!E23</f>
        <v>0.9</v>
      </c>
      <c r="E15" s="23">
        <f>[4]List2!L23</f>
        <v>4.1499999999999986</v>
      </c>
      <c r="F15" s="24">
        <f>[4]List2!M23</f>
        <v>0</v>
      </c>
      <c r="G15" s="50">
        <f>[4]List2!N23</f>
        <v>5.0499999999999989</v>
      </c>
      <c r="H15" s="51">
        <f>[4]List2!E24</f>
        <v>0.6</v>
      </c>
      <c r="I15" s="22">
        <f>[4]List2!L24</f>
        <v>2.95</v>
      </c>
      <c r="J15" s="22">
        <f>[4]List2!M24</f>
        <v>0</v>
      </c>
      <c r="K15" s="23">
        <f>[4]List2!N24</f>
        <v>3.5500000000000003</v>
      </c>
      <c r="L15" s="52">
        <f>[4]List2!O24</f>
        <v>8.6</v>
      </c>
    </row>
    <row r="16" spans="1:12" x14ac:dyDescent="0.3">
      <c r="A16" s="14">
        <v>7</v>
      </c>
      <c r="B16" s="15" t="str">
        <f>[4]List2!B19</f>
        <v>Hanusová Kateřina</v>
      </c>
      <c r="C16" s="16" t="str">
        <f>[4]List1!C14</f>
        <v>SKMG Máj České Budějovice</v>
      </c>
      <c r="D16" s="22">
        <f>[4]List2!E19</f>
        <v>1.1000000000000001</v>
      </c>
      <c r="E16" s="23">
        <f>[4]List2!L19</f>
        <v>3.5999999999999996</v>
      </c>
      <c r="F16" s="24">
        <f>[4]List2!M19</f>
        <v>0</v>
      </c>
      <c r="G16" s="50">
        <f>[4]List2!N19</f>
        <v>4.6999999999999993</v>
      </c>
      <c r="H16" s="51">
        <f>[4]List2!E20</f>
        <v>1.4</v>
      </c>
      <c r="I16" s="22">
        <f>[4]List2!L20</f>
        <v>2.8499999999999996</v>
      </c>
      <c r="J16" s="22">
        <f>[4]List2!M20</f>
        <v>0.6</v>
      </c>
      <c r="K16" s="23">
        <f>[4]List2!N20</f>
        <v>3.65</v>
      </c>
      <c r="L16" s="52">
        <f>[4]List2!O20</f>
        <v>8.35</v>
      </c>
    </row>
    <row r="17" spans="1:12" x14ac:dyDescent="0.3">
      <c r="A17" s="14">
        <v>8</v>
      </c>
      <c r="B17" s="15" t="str">
        <f>[4]List2!B31</f>
        <v>Kuchtová Tereza</v>
      </c>
      <c r="C17" s="16" t="str">
        <f>[4]List1!C20</f>
        <v>Sokol Bernartice</v>
      </c>
      <c r="D17" s="22">
        <f>[4]List2!E31</f>
        <v>1.3</v>
      </c>
      <c r="E17" s="23">
        <f>[4]List2!L31</f>
        <v>2.75</v>
      </c>
      <c r="F17" s="24">
        <f>[4]List2!M31</f>
        <v>0.6</v>
      </c>
      <c r="G17" s="50">
        <f>[4]List2!N31</f>
        <v>3.4499999999999997</v>
      </c>
      <c r="H17" s="51">
        <f>[4]List2!E32</f>
        <v>1.5</v>
      </c>
      <c r="I17" s="22">
        <f>[4]List2!L32</f>
        <v>1.75</v>
      </c>
      <c r="J17" s="22">
        <f>[4]List2!M32</f>
        <v>0</v>
      </c>
      <c r="K17" s="23">
        <f>[4]List2!N32</f>
        <v>3.25</v>
      </c>
      <c r="L17" s="52">
        <f>[4]List2!O32</f>
        <v>6.6999999999999993</v>
      </c>
    </row>
    <row r="18" spans="1:12" x14ac:dyDescent="0.3">
      <c r="A18" s="14">
        <v>9</v>
      </c>
      <c r="B18" s="15" t="str">
        <f>[4]List2!B37</f>
        <v>Permedlová Nikola</v>
      </c>
      <c r="C18" s="16" t="str">
        <f>[4]List1!C23</f>
        <v>RG Proactive Milevsko</v>
      </c>
      <c r="D18" s="22">
        <f>[4]List2!E37</f>
        <v>1.7999999999999998</v>
      </c>
      <c r="E18" s="23">
        <f>[4]List2!L37</f>
        <v>1.5999999999999996</v>
      </c>
      <c r="F18" s="24">
        <f>[4]List2!M37</f>
        <v>0</v>
      </c>
      <c r="G18" s="50">
        <f>[4]List2!N37</f>
        <v>3.3999999999999995</v>
      </c>
      <c r="H18" s="51">
        <f>[4]List2!E38</f>
        <v>1.8</v>
      </c>
      <c r="I18" s="22">
        <f>[4]List2!L38</f>
        <v>1.0500000000000007</v>
      </c>
      <c r="J18" s="22">
        <f>[4]List2!M38</f>
        <v>0</v>
      </c>
      <c r="K18" s="23">
        <f>[4]List2!N38</f>
        <v>2.8500000000000005</v>
      </c>
      <c r="L18" s="52">
        <f>[4]List2!O38</f>
        <v>6.25</v>
      </c>
    </row>
    <row r="19" spans="1:12" x14ac:dyDescent="0.3">
      <c r="A19" s="14">
        <v>10</v>
      </c>
      <c r="B19" s="15" t="str">
        <f>[4]List2!B21</f>
        <v>Míková Eliška</v>
      </c>
      <c r="C19" s="16" t="str">
        <f>[4]List1!C15</f>
        <v>GSK Tábor</v>
      </c>
      <c r="D19" s="22">
        <f>[4]List2!E21</f>
        <v>0.8</v>
      </c>
      <c r="E19" s="23">
        <f>[4]List2!L21</f>
        <v>2.3000000000000016</v>
      </c>
      <c r="F19" s="24">
        <f>[4]List2!M21</f>
        <v>0</v>
      </c>
      <c r="G19" s="50">
        <f>[4]List2!N21</f>
        <v>3.1000000000000014</v>
      </c>
      <c r="H19" s="51">
        <f>[4]List2!E22</f>
        <v>0.8</v>
      </c>
      <c r="I19" s="22">
        <f>[4]List2!L22</f>
        <v>2.0500000000000007</v>
      </c>
      <c r="J19" s="22">
        <f>[4]List2!M22</f>
        <v>0</v>
      </c>
      <c r="K19" s="23">
        <f>[4]List2!N22</f>
        <v>2.8500000000000005</v>
      </c>
      <c r="L19" s="52">
        <f>[4]List2!O22</f>
        <v>5.950000000000002</v>
      </c>
    </row>
    <row r="20" spans="1:12" x14ac:dyDescent="0.3">
      <c r="A20" s="14">
        <v>11</v>
      </c>
      <c r="B20" s="15" t="str">
        <f>[4]List2!B41</f>
        <v>Kruťková Laura</v>
      </c>
      <c r="C20" s="16" t="str">
        <f>[4]List1!C25</f>
        <v>SKMG Máj České Budějovice</v>
      </c>
      <c r="D20" s="22">
        <f>[4]List2!E41</f>
        <v>0.7</v>
      </c>
      <c r="E20" s="23">
        <f>[4]List2!L41</f>
        <v>2.5</v>
      </c>
      <c r="F20" s="24">
        <f>[4]List2!M41</f>
        <v>0</v>
      </c>
      <c r="G20" s="50">
        <f>[4]List2!N41</f>
        <v>3.2</v>
      </c>
      <c r="H20" s="51">
        <f>[4]List2!E42</f>
        <v>2.2999999999999998</v>
      </c>
      <c r="I20" s="22">
        <f>[4]List2!L42</f>
        <v>0.19999999999999929</v>
      </c>
      <c r="J20" s="22">
        <f>[4]List2!M42</f>
        <v>0</v>
      </c>
      <c r="K20" s="23">
        <f>[4]List2!N42</f>
        <v>2.4999999999999991</v>
      </c>
      <c r="L20" s="52">
        <f>[4]List2!O42</f>
        <v>5.6999999999999993</v>
      </c>
    </row>
    <row r="21" spans="1:12" x14ac:dyDescent="0.3">
      <c r="A21" s="14">
        <v>12</v>
      </c>
      <c r="B21" s="15" t="str">
        <f>[4]List2!B39</f>
        <v>Posavádová Stella</v>
      </c>
      <c r="C21" s="16" t="str">
        <f>[4]List1!C24</f>
        <v>Sokol v Táboře</v>
      </c>
      <c r="D21" s="22">
        <f>[4]List2!E39</f>
        <v>0.9</v>
      </c>
      <c r="E21" s="23">
        <f>[4]List2!L39</f>
        <v>2.0999999999999996</v>
      </c>
      <c r="F21" s="24">
        <f>[4]List2!M39</f>
        <v>0</v>
      </c>
      <c r="G21" s="50">
        <f>[4]List2!N39</f>
        <v>2.9999999999999996</v>
      </c>
      <c r="H21" s="51">
        <f>[4]List2!E40</f>
        <v>0.6</v>
      </c>
      <c r="I21" s="22">
        <f>[4]List2!L40</f>
        <v>1.1000000000000014</v>
      </c>
      <c r="J21" s="22">
        <f>[4]List2!M40</f>
        <v>0</v>
      </c>
      <c r="K21" s="23">
        <f>[4]List2!N40</f>
        <v>1.7000000000000015</v>
      </c>
      <c r="L21" s="52">
        <f>[4]List2!O40</f>
        <v>4.7000000000000011</v>
      </c>
    </row>
    <row r="22" spans="1:12" x14ac:dyDescent="0.3">
      <c r="A22" s="14">
        <v>13</v>
      </c>
      <c r="B22" s="15" t="str">
        <f>[4]List2!B15</f>
        <v>Bromová Karolína</v>
      </c>
      <c r="C22" s="16" t="str">
        <f>[4]List1!C12</f>
        <v>RG Proactive Milevsko</v>
      </c>
      <c r="D22" s="22">
        <f>[4]List2!E15</f>
        <v>0.8</v>
      </c>
      <c r="E22" s="23">
        <f>[4]List2!L15</f>
        <v>1.6500000000000004</v>
      </c>
      <c r="F22" s="24">
        <f>[4]List2!M15</f>
        <v>0</v>
      </c>
      <c r="G22" s="50">
        <f>[4]List2!N15</f>
        <v>2.4500000000000002</v>
      </c>
      <c r="H22" s="51">
        <f>[4]List2!E16</f>
        <v>1.2</v>
      </c>
      <c r="I22" s="22">
        <f>[4]List2!L16</f>
        <v>1.1000000000000014</v>
      </c>
      <c r="J22" s="22">
        <f>[4]List2!M16</f>
        <v>0.3</v>
      </c>
      <c r="K22" s="23">
        <f>[4]List2!N16</f>
        <v>2.0000000000000018</v>
      </c>
      <c r="L22" s="52">
        <f>[4]List2!O16</f>
        <v>4.450000000000002</v>
      </c>
    </row>
    <row r="23" spans="1:12" ht="15" thickBot="1" x14ac:dyDescent="0.35">
      <c r="A23" s="26">
        <v>14</v>
      </c>
      <c r="B23" s="27" t="str">
        <f>[4]List2!B35</f>
        <v>Gallinová Anna</v>
      </c>
      <c r="C23" s="53" t="str">
        <f>[4]List1!C22</f>
        <v>SKMG Máj České Budějovice</v>
      </c>
      <c r="D23" s="29">
        <f>[4]List2!E35</f>
        <v>0.4</v>
      </c>
      <c r="E23" s="30">
        <f>[4]List2!L35</f>
        <v>1.8500000000000014</v>
      </c>
      <c r="F23" s="31">
        <f>[4]List2!M35</f>
        <v>0</v>
      </c>
      <c r="G23" s="54">
        <f>[4]List2!N35</f>
        <v>2.2500000000000013</v>
      </c>
      <c r="H23" s="55">
        <f>[4]List2!E36</f>
        <v>0</v>
      </c>
      <c r="I23" s="29">
        <f>[4]List2!L36</f>
        <v>0.49999999999999822</v>
      </c>
      <c r="J23" s="29">
        <f>[4]List2!M36</f>
        <v>0.6</v>
      </c>
      <c r="K23" s="30">
        <f>[4]List2!N36</f>
        <v>0</v>
      </c>
      <c r="L23" s="56">
        <f>[4]List2!O36</f>
        <v>2.2500000000000013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23" sqref="C23"/>
    </sheetView>
  </sheetViews>
  <sheetFormatPr defaultRowHeight="14.4" x14ac:dyDescent="0.3"/>
  <cols>
    <col min="1" max="1" width="7.33203125" customWidth="1"/>
    <col min="2" max="2" width="18.5546875" customWidth="1"/>
    <col min="3" max="3" width="16.3320312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[5]List1!B3</f>
        <v>JIHOČESKÁ LIGA 2019</v>
      </c>
    </row>
    <row r="4" spans="1:12" x14ac:dyDescent="0.3">
      <c r="B4" s="3" t="str">
        <f>[5]List1!B4</f>
        <v>Tábor  9.2.2019</v>
      </c>
    </row>
    <row r="6" spans="1:12" x14ac:dyDescent="0.3">
      <c r="B6" s="4" t="str">
        <f>[5]List1!B6</f>
        <v>5. kategorie naděje starší A ročník 2007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[5]List1!D8</f>
        <v>Lib.náčiní</v>
      </c>
      <c r="E8" s="79"/>
      <c r="F8" s="79"/>
      <c r="G8" s="79"/>
      <c r="H8" s="81" t="str">
        <f>[5]List1!E8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x14ac:dyDescent="0.3">
      <c r="A10" s="45">
        <v>1</v>
      </c>
      <c r="B10" s="46" t="str">
        <f>[5]List2!B9</f>
        <v>Berchová Jolana</v>
      </c>
      <c r="C10" s="16" t="str">
        <f>[5]List1!C9</f>
        <v>SKMG Máj České Budějovice</v>
      </c>
      <c r="D10" s="17">
        <f>[5]List2!E9</f>
        <v>3.3</v>
      </c>
      <c r="E10" s="18">
        <f>[5]List2!L9</f>
        <v>4.5499999999999989</v>
      </c>
      <c r="F10" s="19">
        <f>[5]List2!M9</f>
        <v>0</v>
      </c>
      <c r="G10" s="47">
        <f>[5]List2!N9</f>
        <v>7.8499999999999988</v>
      </c>
      <c r="H10" s="48">
        <f>[5]List2!E10</f>
        <v>3.2</v>
      </c>
      <c r="I10" s="17">
        <f>[5]List2!L10</f>
        <v>4.5999999999999996</v>
      </c>
      <c r="J10" s="17">
        <f>[5]List2!M10</f>
        <v>0</v>
      </c>
      <c r="K10" s="18">
        <f>[5]List2!N10</f>
        <v>7.8</v>
      </c>
      <c r="L10" s="49">
        <f>[5]List2!O10</f>
        <v>15.649999999999999</v>
      </c>
    </row>
    <row r="11" spans="1:12" ht="15" thickBot="1" x14ac:dyDescent="0.35">
      <c r="A11" s="26">
        <v>2</v>
      </c>
      <c r="B11" s="27" t="str">
        <f>[5]List2!B11</f>
        <v>Deimová Anna</v>
      </c>
      <c r="C11" s="53" t="str">
        <f>[5]List1!C10</f>
        <v>GSK Tábor</v>
      </c>
      <c r="D11" s="29">
        <f>[5]List2!E11</f>
        <v>1.7</v>
      </c>
      <c r="E11" s="30">
        <f>[5]List2!L11</f>
        <v>3.4499999999999984</v>
      </c>
      <c r="F11" s="31">
        <f>[5]List2!M11</f>
        <v>0</v>
      </c>
      <c r="G11" s="54">
        <f>[5]List2!N11</f>
        <v>5.1499999999999986</v>
      </c>
      <c r="H11" s="55">
        <f>[5]List2!E12</f>
        <v>1.4</v>
      </c>
      <c r="I11" s="29">
        <f>[5]List2!L12</f>
        <v>3</v>
      </c>
      <c r="J11" s="29">
        <f>[5]List2!M12</f>
        <v>0</v>
      </c>
      <c r="K11" s="30">
        <f>[5]List2!N12</f>
        <v>4.4000000000000004</v>
      </c>
      <c r="L11" s="56">
        <f>[5]List2!O12</f>
        <v>9.5499999999999989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14" sqref="A14"/>
    </sheetView>
  </sheetViews>
  <sheetFormatPr defaultRowHeight="14.4" x14ac:dyDescent="0.3"/>
  <cols>
    <col min="1" max="1" width="6.88671875" customWidth="1"/>
    <col min="2" max="2" width="18.44140625" customWidth="1"/>
    <col min="3" max="3" width="18.7773437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[6]List1!B3</f>
        <v>JIHOČESKÁ LIGA 2019</v>
      </c>
    </row>
    <row r="4" spans="1:12" x14ac:dyDescent="0.3">
      <c r="B4" s="3" t="str">
        <f>[6]List1!B4</f>
        <v>Tábor  9.2.2019</v>
      </c>
    </row>
    <row r="6" spans="1:12" x14ac:dyDescent="0.3">
      <c r="B6" s="4" t="str">
        <f>[6]List1!B6</f>
        <v>6. kategorie naděje starší B ročník 2008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[6]List1!D8</f>
        <v>Lib.náčiní</v>
      </c>
      <c r="E8" s="79"/>
      <c r="F8" s="79"/>
      <c r="G8" s="79"/>
      <c r="H8" s="81" t="str">
        <f>[6]List1!E8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x14ac:dyDescent="0.3">
      <c r="A10" s="45">
        <v>1</v>
      </c>
      <c r="B10" s="46" t="str">
        <f>[6]List2!B9</f>
        <v>Říhová Karolína</v>
      </c>
      <c r="C10" s="16" t="str">
        <f>[6]List1!C9</f>
        <v>SKMG Máj České Budějovice</v>
      </c>
      <c r="D10" s="17">
        <f>[6]List2!E9</f>
        <v>4.0999999999999996</v>
      </c>
      <c r="E10" s="18">
        <f>[6]List2!L9</f>
        <v>5.9</v>
      </c>
      <c r="F10" s="19">
        <f>[6]List2!M9</f>
        <v>0</v>
      </c>
      <c r="G10" s="47">
        <f>[6]List2!N9</f>
        <v>10</v>
      </c>
      <c r="H10" s="48">
        <f>[6]List2!E10</f>
        <v>3.5</v>
      </c>
      <c r="I10" s="17">
        <f>[6]List2!L10</f>
        <v>5.1000000000000005</v>
      </c>
      <c r="J10" s="17">
        <f>[6]List2!M10</f>
        <v>0</v>
      </c>
      <c r="K10" s="18">
        <f>[6]List2!N10</f>
        <v>8.6000000000000014</v>
      </c>
      <c r="L10" s="49">
        <f>[6]List2!O10</f>
        <v>18.600000000000001</v>
      </c>
    </row>
    <row r="11" spans="1:12" x14ac:dyDescent="0.3">
      <c r="A11" s="14">
        <v>2</v>
      </c>
      <c r="B11" s="15" t="str">
        <f>[6]List2!B13</f>
        <v>Pouzarová Leona</v>
      </c>
      <c r="C11" s="16" t="str">
        <f>[6]List1!C11</f>
        <v>SKMG Máj České Budějovice</v>
      </c>
      <c r="D11" s="22">
        <f>[6]List2!E13</f>
        <v>4</v>
      </c>
      <c r="E11" s="23">
        <f>[6]List2!L13</f>
        <v>6</v>
      </c>
      <c r="F11" s="24">
        <f>[6]List2!M13</f>
        <v>0</v>
      </c>
      <c r="G11" s="50">
        <f>[6]List2!N13</f>
        <v>10</v>
      </c>
      <c r="H11" s="51">
        <f>[6]List2!E14</f>
        <v>3</v>
      </c>
      <c r="I11" s="22">
        <f>[6]List2!L14</f>
        <v>3.8499999999999996</v>
      </c>
      <c r="J11" s="22">
        <f>[6]List2!M14</f>
        <v>0</v>
      </c>
      <c r="K11" s="23">
        <f>[6]List2!N14</f>
        <v>6.85</v>
      </c>
      <c r="L11" s="52">
        <f>[6]List2!O14</f>
        <v>16.850000000000001</v>
      </c>
    </row>
    <row r="12" spans="1:12" ht="15" thickBot="1" x14ac:dyDescent="0.35">
      <c r="A12" s="26">
        <v>3</v>
      </c>
      <c r="B12" s="27" t="str">
        <f>[6]List2!B11</f>
        <v>Procházková Kristina</v>
      </c>
      <c r="C12" s="53" t="str">
        <f>[6]List1!C10</f>
        <v>GSK Tábor</v>
      </c>
      <c r="D12" s="29">
        <f>[6]List2!E11</f>
        <v>1.6</v>
      </c>
      <c r="E12" s="30">
        <f>[6]List2!L11</f>
        <v>4.5500000000000007</v>
      </c>
      <c r="F12" s="31">
        <f>[6]List2!M11</f>
        <v>0</v>
      </c>
      <c r="G12" s="54">
        <f>[6]List2!N11</f>
        <v>6.15</v>
      </c>
      <c r="H12" s="55">
        <f>[6]List2!E12</f>
        <v>1.5</v>
      </c>
      <c r="I12" s="29">
        <f>[6]List2!L12</f>
        <v>3.8499999999999996</v>
      </c>
      <c r="J12" s="29">
        <f>[6]List2!M12</f>
        <v>0</v>
      </c>
      <c r="K12" s="30">
        <f>[6]List2!N12</f>
        <v>5.35</v>
      </c>
      <c r="L12" s="56">
        <f>[6]List2!O12</f>
        <v>11.5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1" sqref="A21"/>
    </sheetView>
  </sheetViews>
  <sheetFormatPr defaultRowHeight="14.4" x14ac:dyDescent="0.3"/>
  <cols>
    <col min="1" max="1" width="6.77734375" customWidth="1"/>
    <col min="2" max="2" width="17.6640625" customWidth="1"/>
    <col min="3" max="3" width="13.8867187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[7]List1!B3</f>
        <v>JIHOČESKÁ LIGA 2019</v>
      </c>
    </row>
    <row r="4" spans="1:12" x14ac:dyDescent="0.3">
      <c r="B4" s="3" t="str">
        <f>[7]List1!B4</f>
        <v>Tábor  9.2.2019</v>
      </c>
    </row>
    <row r="6" spans="1:12" x14ac:dyDescent="0.3">
      <c r="B6" s="4" t="str">
        <f>[7]List1!B6</f>
        <v>7. kategorie kadetky mladší ročník 2008,2009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[7]List1!D8</f>
        <v>Lib.náčiní</v>
      </c>
      <c r="E8" s="79"/>
      <c r="F8" s="79"/>
      <c r="G8" s="79"/>
      <c r="H8" s="81" t="str">
        <f>[7]List1!E8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x14ac:dyDescent="0.3">
      <c r="A10" s="14">
        <v>1</v>
      </c>
      <c r="B10" s="15" t="str">
        <f>[7]List2!B23</f>
        <v>Králová Karin</v>
      </c>
      <c r="C10" s="16" t="str">
        <f>[7]List1!C16</f>
        <v>RG Proactive Milevsko</v>
      </c>
      <c r="D10" s="22">
        <f>[7]List2!E23</f>
        <v>3.3</v>
      </c>
      <c r="E10" s="23">
        <f>[7]List2!L23</f>
        <v>4.3999999999999986</v>
      </c>
      <c r="F10" s="24">
        <f>[7]List2!M23</f>
        <v>0</v>
      </c>
      <c r="G10" s="50">
        <f>[7]List2!N23</f>
        <v>7.6999999999999984</v>
      </c>
      <c r="H10" s="51">
        <f>[7]List2!E24</f>
        <v>1.5</v>
      </c>
      <c r="I10" s="22">
        <f>[7]List2!L24</f>
        <v>4.0500000000000007</v>
      </c>
      <c r="J10" s="22">
        <f>[7]List2!M24</f>
        <v>0</v>
      </c>
      <c r="K10" s="23">
        <f>[7]List2!N24</f>
        <v>5.5500000000000007</v>
      </c>
      <c r="L10" s="52">
        <f>[7]List2!O24</f>
        <v>13.25</v>
      </c>
    </row>
    <row r="11" spans="1:12" x14ac:dyDescent="0.3">
      <c r="A11" s="14">
        <v>2</v>
      </c>
      <c r="B11" s="15" t="str">
        <f>[7]List2!B21</f>
        <v>Kadlecová Andrea</v>
      </c>
      <c r="C11" s="16" t="str">
        <f>[7]List1!C15</f>
        <v>GSK Tábor</v>
      </c>
      <c r="D11" s="22">
        <f>[7]List2!E21</f>
        <v>1.7</v>
      </c>
      <c r="E11" s="23">
        <f>[7]List2!L21</f>
        <v>4.8499999999999996</v>
      </c>
      <c r="F11" s="24">
        <f>[7]List2!M21</f>
        <v>0</v>
      </c>
      <c r="G11" s="50">
        <f>[7]List2!N21</f>
        <v>6.55</v>
      </c>
      <c r="H11" s="51">
        <f>[7]List2!E22</f>
        <v>1.8</v>
      </c>
      <c r="I11" s="22">
        <f>[7]List2!L22</f>
        <v>4.6500000000000004</v>
      </c>
      <c r="J11" s="22">
        <f>[7]List2!M22</f>
        <v>0</v>
      </c>
      <c r="K11" s="23">
        <f>[7]List2!N22</f>
        <v>6.45</v>
      </c>
      <c r="L11" s="52">
        <f>[7]List2!O22</f>
        <v>13</v>
      </c>
    </row>
    <row r="12" spans="1:12" x14ac:dyDescent="0.3">
      <c r="A12" s="14">
        <v>3</v>
      </c>
      <c r="B12" s="15" t="str">
        <f>[7]List2!B17</f>
        <v>Čechová Martina</v>
      </c>
      <c r="C12" s="16" t="str">
        <f>[7]List1!C13</f>
        <v>Jiskra Humpolec</v>
      </c>
      <c r="D12" s="22">
        <f>[7]List2!E17</f>
        <v>1.2</v>
      </c>
      <c r="E12" s="23">
        <f>[7]List2!L17</f>
        <v>3.3000000000000007</v>
      </c>
      <c r="F12" s="24">
        <f>[7]List2!M17</f>
        <v>0</v>
      </c>
      <c r="G12" s="50">
        <f>[7]List2!N17</f>
        <v>4.5000000000000009</v>
      </c>
      <c r="H12" s="51">
        <f>[7]List2!E18</f>
        <v>1.4</v>
      </c>
      <c r="I12" s="22">
        <f>[7]List2!L18</f>
        <v>3.4000000000000004</v>
      </c>
      <c r="J12" s="22">
        <f>[7]List2!M18</f>
        <v>0</v>
      </c>
      <c r="K12" s="23">
        <f>[7]List2!N18</f>
        <v>4.8000000000000007</v>
      </c>
      <c r="L12" s="52">
        <f>[7]List2!O18</f>
        <v>9.3000000000000007</v>
      </c>
    </row>
    <row r="13" spans="1:12" x14ac:dyDescent="0.3">
      <c r="A13" s="14">
        <v>4</v>
      </c>
      <c r="B13" s="15" t="str">
        <f>[7]List2!B11</f>
        <v>Benešová Tereza</v>
      </c>
      <c r="C13" s="16" t="str">
        <f>[7]List1!C10</f>
        <v>Jiskra Humpolec</v>
      </c>
      <c r="D13" s="22">
        <f>[7]List2!E11</f>
        <v>1.8</v>
      </c>
      <c r="E13" s="23">
        <f>[7]List2!L11</f>
        <v>3.6500000000000004</v>
      </c>
      <c r="F13" s="24">
        <f>[7]List2!M11</f>
        <v>0</v>
      </c>
      <c r="G13" s="50">
        <f>[7]List2!N11</f>
        <v>5.45</v>
      </c>
      <c r="H13" s="51">
        <f>[7]List2!E12</f>
        <v>0.5</v>
      </c>
      <c r="I13" s="22">
        <f>[7]List2!L12</f>
        <v>2.5999999999999996</v>
      </c>
      <c r="J13" s="22">
        <f>[7]List2!M12</f>
        <v>0.6</v>
      </c>
      <c r="K13" s="23">
        <f>[7]List2!N12</f>
        <v>2.4999999999999996</v>
      </c>
      <c r="L13" s="52">
        <f>[7]List2!O12</f>
        <v>7.9499999999999993</v>
      </c>
    </row>
    <row r="14" spans="1:12" x14ac:dyDescent="0.3">
      <c r="A14" s="14">
        <v>5</v>
      </c>
      <c r="B14" s="15" t="str">
        <f>[7]List2!B27</f>
        <v>Petriková Nikola</v>
      </c>
      <c r="C14" s="16" t="str">
        <f>[7]List1!C18</f>
        <v>Jiskra Humpolec</v>
      </c>
      <c r="D14" s="22">
        <f>[7]List2!E27</f>
        <v>1.7000000000000002</v>
      </c>
      <c r="E14" s="23">
        <f>[7]List2!L27</f>
        <v>3.1499999999999995</v>
      </c>
      <c r="F14" s="24">
        <f>[7]List2!M27</f>
        <v>0</v>
      </c>
      <c r="G14" s="50">
        <f>[7]List2!N27</f>
        <v>4.8499999999999996</v>
      </c>
      <c r="H14" s="51">
        <f>[7]List2!E28</f>
        <v>1.1000000000000001</v>
      </c>
      <c r="I14" s="22">
        <f>[7]List2!L28</f>
        <v>0.70000000000000107</v>
      </c>
      <c r="J14" s="22">
        <f>[7]List2!M28</f>
        <v>0</v>
      </c>
      <c r="K14" s="23">
        <f>[7]List2!N28</f>
        <v>1.8000000000000012</v>
      </c>
      <c r="L14" s="52">
        <f>[7]List2!O28</f>
        <v>6.65</v>
      </c>
    </row>
    <row r="15" spans="1:12" x14ac:dyDescent="0.3">
      <c r="A15" s="14">
        <v>6</v>
      </c>
      <c r="B15" s="15" t="str">
        <f>[7]List2!B15</f>
        <v>Blažková Nikola</v>
      </c>
      <c r="C15" s="16" t="str">
        <f>[7]List1!C12</f>
        <v>RG Proactive Milevsko</v>
      </c>
      <c r="D15" s="22">
        <f>[7]List2!E15</f>
        <v>1.6</v>
      </c>
      <c r="E15" s="23">
        <f>[7]List2!L15</f>
        <v>1.9499999999999993</v>
      </c>
      <c r="F15" s="24">
        <f>[7]List2!M15</f>
        <v>0.3</v>
      </c>
      <c r="G15" s="50">
        <f>[7]List2!N15</f>
        <v>3.2499999999999996</v>
      </c>
      <c r="H15" s="51">
        <f>[7]List2!E16</f>
        <v>1.8</v>
      </c>
      <c r="I15" s="22">
        <f>[7]List2!L16</f>
        <v>1.1499999999999986</v>
      </c>
      <c r="J15" s="22">
        <f>[7]List2!M16</f>
        <v>0</v>
      </c>
      <c r="K15" s="23">
        <f>[7]List2!N16</f>
        <v>2.9499999999999984</v>
      </c>
      <c r="L15" s="52">
        <f>[7]List2!O16</f>
        <v>6.1999999999999975</v>
      </c>
    </row>
    <row r="16" spans="1:12" x14ac:dyDescent="0.3">
      <c r="A16" s="14">
        <v>7</v>
      </c>
      <c r="B16" s="15" t="str">
        <f>[7]List2!B29</f>
        <v>Poulíčková Gabriela</v>
      </c>
      <c r="C16" s="16" t="str">
        <f>[7]List1!C19</f>
        <v>Jiskra Humpolec</v>
      </c>
      <c r="D16" s="22">
        <f>[7]List2!E29</f>
        <v>0.6</v>
      </c>
      <c r="E16" s="23">
        <f>[7]List2!L29</f>
        <v>2.25</v>
      </c>
      <c r="F16" s="24">
        <f>[7]List2!M29</f>
        <v>0</v>
      </c>
      <c r="G16" s="50">
        <f>[7]List2!N29</f>
        <v>2.85</v>
      </c>
      <c r="H16" s="51">
        <f>[7]List2!E30</f>
        <v>0.7</v>
      </c>
      <c r="I16" s="22">
        <f>[7]List2!L30</f>
        <v>1.5500000000000007</v>
      </c>
      <c r="J16" s="22">
        <f>[7]List2!M30</f>
        <v>0</v>
      </c>
      <c r="K16" s="23">
        <f>[7]List2!N30</f>
        <v>2.2500000000000009</v>
      </c>
      <c r="L16" s="52">
        <f>[7]List2!O30</f>
        <v>5.1000000000000014</v>
      </c>
    </row>
    <row r="17" spans="1:12" x14ac:dyDescent="0.3">
      <c r="A17" s="14">
        <v>8</v>
      </c>
      <c r="B17" s="15" t="str">
        <f>[7]List2!B13</f>
        <v>Vacková Kateřina</v>
      </c>
      <c r="C17" s="16" t="str">
        <f>[7]List1!C11</f>
        <v>Jiskra Humpolec</v>
      </c>
      <c r="D17" s="22">
        <f>[7]List2!E13</f>
        <v>0.3</v>
      </c>
      <c r="E17" s="23">
        <f>[7]List2!L13</f>
        <v>1.5</v>
      </c>
      <c r="F17" s="24">
        <f>[7]List2!M13</f>
        <v>0</v>
      </c>
      <c r="G17" s="50">
        <f>[7]List2!N13</f>
        <v>1.8</v>
      </c>
      <c r="H17" s="51">
        <f>[7]List2!E14</f>
        <v>0.89999999999999991</v>
      </c>
      <c r="I17" s="22">
        <f>[7]List2!L14</f>
        <v>2.2500000000000009</v>
      </c>
      <c r="J17" s="22">
        <f>[7]List2!M14</f>
        <v>0</v>
      </c>
      <c r="K17" s="23">
        <f>[7]List2!N14</f>
        <v>3.1500000000000008</v>
      </c>
      <c r="L17" s="52">
        <f>[7]List2!O14</f>
        <v>4.9500000000000011</v>
      </c>
    </row>
    <row r="18" spans="1:12" x14ac:dyDescent="0.3">
      <c r="A18" s="14">
        <v>9</v>
      </c>
      <c r="B18" s="15" t="str">
        <f>[7]List2!B31</f>
        <v>Nováková Agáta</v>
      </c>
      <c r="C18" s="16" t="str">
        <f>[7]List1!C20</f>
        <v>Jiskra Humpolec</v>
      </c>
      <c r="D18" s="22">
        <f>[7]List2!E31</f>
        <v>1.2999999999999998</v>
      </c>
      <c r="E18" s="23">
        <f>[7]List2!L31</f>
        <v>1.9000000000000004</v>
      </c>
      <c r="F18" s="24">
        <f>[7]List2!M31</f>
        <v>0</v>
      </c>
      <c r="G18" s="50">
        <f>[7]List2!N31</f>
        <v>3.2</v>
      </c>
      <c r="H18" s="51">
        <f>[7]List2!E32</f>
        <v>0.4</v>
      </c>
      <c r="I18" s="22">
        <f>[7]List2!L32</f>
        <v>0.14999999999999858</v>
      </c>
      <c r="J18" s="22">
        <f>[7]List2!M32</f>
        <v>0.3</v>
      </c>
      <c r="K18" s="23">
        <f>[7]List2!N32</f>
        <v>0.24999999999999861</v>
      </c>
      <c r="L18" s="52">
        <f>[7]List2!O32</f>
        <v>3.4499999999999988</v>
      </c>
    </row>
    <row r="19" spans="1:12" ht="15" thickBot="1" x14ac:dyDescent="0.35">
      <c r="A19" s="26">
        <v>10</v>
      </c>
      <c r="B19" s="27" t="str">
        <f>[7]List2!B19</f>
        <v>Marousková Sarah</v>
      </c>
      <c r="C19" s="53" t="str">
        <f>[7]List1!C14</f>
        <v>Jiskra Humpolec</v>
      </c>
      <c r="D19" s="29">
        <f>[7]List2!E19</f>
        <v>0</v>
      </c>
      <c r="E19" s="30">
        <f>[7]List2!L19</f>
        <v>0.5</v>
      </c>
      <c r="F19" s="31">
        <f ca="1">A1:M21</f>
        <v>0</v>
      </c>
      <c r="G19" s="54">
        <f>[7]List2!N19</f>
        <v>0.5</v>
      </c>
      <c r="H19" s="55">
        <f>[7]List2!E20</f>
        <v>0.6</v>
      </c>
      <c r="I19" s="29">
        <f>[7]List2!L20</f>
        <v>0.65000000000000036</v>
      </c>
      <c r="J19" s="29">
        <f>[7]List2!M20</f>
        <v>0</v>
      </c>
      <c r="K19" s="30">
        <f>[7]List2!N20</f>
        <v>1.2500000000000004</v>
      </c>
      <c r="L19" s="56">
        <f>[7]List2!O20</f>
        <v>1.7500000000000004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L14" sqref="L14"/>
    </sheetView>
  </sheetViews>
  <sheetFormatPr defaultRowHeight="14.4" x14ac:dyDescent="0.3"/>
  <cols>
    <col min="1" max="1" width="7" customWidth="1"/>
    <col min="2" max="2" width="17.109375" customWidth="1"/>
    <col min="3" max="3" width="14.664062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[8]List1!B3</f>
        <v>JIHOČESKÁ LIGA 2019</v>
      </c>
    </row>
    <row r="4" spans="1:12" x14ac:dyDescent="0.3">
      <c r="B4" s="3" t="str">
        <f>[8]List1!B4</f>
        <v>Tábor  9.2.2019</v>
      </c>
    </row>
    <row r="6" spans="1:12" x14ac:dyDescent="0.3">
      <c r="B6" s="4" t="str">
        <f>[8]List1!B6</f>
        <v>8. kategorie kadetky starší ročník 2006 - 2004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[8]List1!D8</f>
        <v>Lib.náčiní</v>
      </c>
      <c r="E8" s="79"/>
      <c r="F8" s="79"/>
      <c r="G8" s="79"/>
      <c r="H8" s="81" t="str">
        <f>[8]List1!E8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37" t="s">
        <v>1</v>
      </c>
      <c r="B9" s="9" t="s">
        <v>2</v>
      </c>
      <c r="C9" s="9" t="s">
        <v>3</v>
      </c>
      <c r="D9" s="38" t="s">
        <v>4</v>
      </c>
      <c r="E9" s="39" t="s">
        <v>5</v>
      </c>
      <c r="F9" s="9" t="s">
        <v>6</v>
      </c>
      <c r="G9" s="40" t="s">
        <v>7</v>
      </c>
      <c r="H9" s="41" t="s">
        <v>4</v>
      </c>
      <c r="I9" s="42" t="s">
        <v>5</v>
      </c>
      <c r="J9" s="42" t="s">
        <v>6</v>
      </c>
      <c r="K9" s="43" t="s">
        <v>7</v>
      </c>
      <c r="L9" s="44"/>
    </row>
    <row r="10" spans="1:12" x14ac:dyDescent="0.3">
      <c r="A10" s="45">
        <v>1</v>
      </c>
      <c r="B10" s="46" t="str">
        <f>[8]List2!B15</f>
        <v>Komendová Nikola</v>
      </c>
      <c r="C10" s="16" t="str">
        <f>[8]List1!C12</f>
        <v>GSK Tábor</v>
      </c>
      <c r="D10" s="17">
        <f>[8]List2!E15</f>
        <v>2.1</v>
      </c>
      <c r="E10" s="18">
        <f>[8]List2!L15</f>
        <v>2.3500000000000005</v>
      </c>
      <c r="F10" s="19">
        <f>[8]List2!M15</f>
        <v>0.6</v>
      </c>
      <c r="G10" s="47">
        <f>[8]List2!N15</f>
        <v>3.850000000000001</v>
      </c>
      <c r="H10" s="48">
        <f>[8]List2!E16</f>
        <v>3.2</v>
      </c>
      <c r="I10" s="17">
        <f>[8]List2!L16</f>
        <v>4.3499999999999996</v>
      </c>
      <c r="J10" s="17">
        <f>[8]List2!M16</f>
        <v>0</v>
      </c>
      <c r="K10" s="18">
        <f>[8]List2!N16</f>
        <v>7.55</v>
      </c>
      <c r="L10" s="49">
        <f>[8]List2!O16</f>
        <v>11.4</v>
      </c>
    </row>
    <row r="11" spans="1:12" x14ac:dyDescent="0.3">
      <c r="A11" s="14">
        <v>2</v>
      </c>
      <c r="B11" s="15" t="str">
        <f>[8]List2!B11</f>
        <v xml:space="preserve">Němcová Aneta </v>
      </c>
      <c r="C11" s="16" t="str">
        <f>[8]List1!C10</f>
        <v xml:space="preserve">Jiskra Humpolec </v>
      </c>
      <c r="D11" s="22">
        <f>[8]List2!E11</f>
        <v>1.7999999999999998</v>
      </c>
      <c r="E11" s="23">
        <f>[8]List2!L11</f>
        <v>3.4000000000000004</v>
      </c>
      <c r="F11" s="24">
        <f>[8]List2!M11</f>
        <v>0</v>
      </c>
      <c r="G11" s="50">
        <f>[8]List2!N11</f>
        <v>5.2</v>
      </c>
      <c r="H11" s="51">
        <f>[8]List2!E12</f>
        <v>0.6</v>
      </c>
      <c r="I11" s="22">
        <f>[8]List2!L12</f>
        <v>3.4499999999999993</v>
      </c>
      <c r="J11" s="22">
        <f>[8]List2!M12</f>
        <v>0</v>
      </c>
      <c r="K11" s="23">
        <f>[8]List2!N12</f>
        <v>4.0499999999999989</v>
      </c>
      <c r="L11" s="52">
        <f>[8]List2!O12</f>
        <v>9.25</v>
      </c>
    </row>
    <row r="12" spans="1:12" ht="15" thickBot="1" x14ac:dyDescent="0.35">
      <c r="A12" s="26">
        <v>3</v>
      </c>
      <c r="B12" s="27" t="str">
        <f>[8]List2!B9</f>
        <v>Bromová Klára</v>
      </c>
      <c r="C12" s="53" t="str">
        <f>[8]List1!C9</f>
        <v xml:space="preserve">RG Proactive Milevsko </v>
      </c>
      <c r="D12" s="29">
        <f>[8]List2!E9</f>
        <v>1</v>
      </c>
      <c r="E12" s="30">
        <v>0</v>
      </c>
      <c r="F12" s="31">
        <v>0.6</v>
      </c>
      <c r="G12" s="54">
        <v>0.4</v>
      </c>
      <c r="H12" s="55">
        <f>[8]List2!E10</f>
        <v>1</v>
      </c>
      <c r="I12" s="29">
        <v>0</v>
      </c>
      <c r="J12" s="29">
        <f>[8]List2!M10</f>
        <v>0</v>
      </c>
      <c r="K12" s="30">
        <v>1</v>
      </c>
      <c r="L12" s="56">
        <v>1.4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24" sqref="C24"/>
    </sheetView>
  </sheetViews>
  <sheetFormatPr defaultRowHeight="14.4" x14ac:dyDescent="0.3"/>
  <cols>
    <col min="1" max="1" width="6.44140625" customWidth="1"/>
    <col min="2" max="2" width="17.21875" customWidth="1"/>
    <col min="3" max="3" width="18.4414062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[9]List1!B3</f>
        <v>JIHOČESKÁ LIGA 2019</v>
      </c>
    </row>
    <row r="4" spans="1:12" x14ac:dyDescent="0.3">
      <c r="B4" s="3" t="str">
        <f>[9]List1!B4</f>
        <v>Tábor  9.2.2019</v>
      </c>
    </row>
    <row r="6" spans="1:12" x14ac:dyDescent="0.3">
      <c r="B6" s="4" t="str">
        <f>[9]List1!B6</f>
        <v>9. kategorie juniorky ročník 2006 - 2004</v>
      </c>
    </row>
    <row r="7" spans="1:12" ht="15" thickBot="1" x14ac:dyDescent="0.35"/>
    <row r="8" spans="1:12" ht="15" thickBot="1" x14ac:dyDescent="0.35">
      <c r="A8" s="35"/>
      <c r="B8" s="5"/>
      <c r="C8" s="5"/>
      <c r="D8" s="79" t="str">
        <f>[9]List1!D8</f>
        <v>Lib.náčiní</v>
      </c>
      <c r="E8" s="79"/>
      <c r="F8" s="79"/>
      <c r="G8" s="79"/>
      <c r="H8" s="81" t="str">
        <f>[9]List1!E8</f>
        <v>Lib.náčiní</v>
      </c>
      <c r="I8" s="79"/>
      <c r="J8" s="79"/>
      <c r="K8" s="80"/>
      <c r="L8" s="36" t="s">
        <v>8</v>
      </c>
    </row>
    <row r="9" spans="1:12" ht="15" thickBot="1" x14ac:dyDescent="0.35">
      <c r="A9" s="58" t="s">
        <v>1</v>
      </c>
      <c r="B9" s="44"/>
      <c r="C9" s="44"/>
      <c r="D9" s="59"/>
      <c r="E9" s="59"/>
      <c r="F9" s="59"/>
      <c r="G9" s="59"/>
      <c r="H9" s="57"/>
      <c r="I9" s="33"/>
      <c r="J9" s="33"/>
      <c r="K9" s="34"/>
      <c r="L9" s="60"/>
    </row>
    <row r="10" spans="1:12" x14ac:dyDescent="0.3">
      <c r="A10" s="61">
        <v>1</v>
      </c>
      <c r="B10" s="62" t="str">
        <f>[9]List2!B11</f>
        <v>Podlahová Adéla</v>
      </c>
      <c r="C10" s="63" t="str">
        <f>[9]List1!C10</f>
        <v xml:space="preserve">SKMG Máj České Budějovice </v>
      </c>
      <c r="D10" s="64">
        <f>[9]List2!E11</f>
        <v>5.2</v>
      </c>
      <c r="E10" s="65">
        <f>[9]List2!L11</f>
        <v>6.05</v>
      </c>
      <c r="F10" s="66">
        <f>[9]List2!M11</f>
        <v>0</v>
      </c>
      <c r="G10" s="67">
        <f>[9]List2!N11</f>
        <v>11.25</v>
      </c>
      <c r="H10" s="68">
        <f>[9]List2!E12</f>
        <v>5.9</v>
      </c>
      <c r="I10" s="64">
        <f>[9]List2!L12</f>
        <v>5.8999999999999995</v>
      </c>
      <c r="J10" s="64">
        <f>[9]List2!M12</f>
        <v>0</v>
      </c>
      <c r="K10" s="65">
        <f>[9]List2!N12</f>
        <v>11.8</v>
      </c>
      <c r="L10" s="69">
        <f>[9]List2!O12</f>
        <v>23.05</v>
      </c>
    </row>
    <row r="11" spans="1:12" x14ac:dyDescent="0.3">
      <c r="A11" s="70">
        <v>2</v>
      </c>
      <c r="B11" s="15" t="str">
        <f>[9]List2!B13</f>
        <v>Majerová Karolína</v>
      </c>
      <c r="C11" s="16" t="str">
        <f>[9]List1!C11</f>
        <v xml:space="preserve">SKMG Máj České Budějovice </v>
      </c>
      <c r="D11" s="17">
        <f>[9]List2!E13</f>
        <v>3.4000000000000004</v>
      </c>
      <c r="E11" s="18">
        <f>[9]List2!L13</f>
        <v>3.3000000000000007</v>
      </c>
      <c r="F11" s="19">
        <f>[9]List2!M13</f>
        <v>0.3</v>
      </c>
      <c r="G11" s="47">
        <f>[9]List2!N13</f>
        <v>6.4000000000000012</v>
      </c>
      <c r="H11" s="48">
        <f>[9]List2!E14</f>
        <v>3.9000000000000004</v>
      </c>
      <c r="I11" s="17">
        <f>[9]List2!L14</f>
        <v>4.45</v>
      </c>
      <c r="J11" s="17">
        <f>[9]List2!M14</f>
        <v>0</v>
      </c>
      <c r="K11" s="18">
        <f>[9]List2!N14</f>
        <v>8.3500000000000014</v>
      </c>
      <c r="L11" s="49">
        <f>[9]List2!O14</f>
        <v>14.750000000000004</v>
      </c>
    </row>
    <row r="12" spans="1:12" ht="15" thickBot="1" x14ac:dyDescent="0.35">
      <c r="A12" s="26">
        <v>3</v>
      </c>
      <c r="B12" s="27" t="str">
        <f>[9]List2!B9</f>
        <v xml:space="preserve">Bendová Barbora </v>
      </c>
      <c r="C12" s="53" t="str">
        <f>[9]List1!C9</f>
        <v>GSK Tábor</v>
      </c>
      <c r="D12" s="29">
        <f>[9]List2!E9</f>
        <v>3.1</v>
      </c>
      <c r="E12" s="30">
        <f>[9]List2!L9</f>
        <v>4.3499999999999996</v>
      </c>
      <c r="F12" s="31">
        <f>[9]List2!M9</f>
        <v>0</v>
      </c>
      <c r="G12" s="54">
        <f>[9]List2!N9</f>
        <v>7.4499999999999993</v>
      </c>
      <c r="H12" s="55">
        <f>[9]List2!E10</f>
        <v>1.8</v>
      </c>
      <c r="I12" s="29">
        <f>[9]List2!L10</f>
        <v>4.3499999999999996</v>
      </c>
      <c r="J12" s="29">
        <f>[9]List2!M10</f>
        <v>0.3</v>
      </c>
      <c r="K12" s="30">
        <f>[9]List2!N10</f>
        <v>5.85</v>
      </c>
      <c r="L12" s="56">
        <f>[9]List2!O10</f>
        <v>13.299999999999999</v>
      </c>
    </row>
  </sheetData>
  <mergeCells count="2">
    <mergeCell ref="D8:G8"/>
    <mergeCell ref="H8:K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kat. 2</vt:lpstr>
      <vt:lpstr>kat. 3A</vt:lpstr>
      <vt:lpstr>kat. 3B</vt:lpstr>
      <vt:lpstr>kat. 4</vt:lpstr>
      <vt:lpstr>kat. 5</vt:lpstr>
      <vt:lpstr>kat. 6</vt:lpstr>
      <vt:lpstr>kat. 7</vt:lpstr>
      <vt:lpstr>kat. 8</vt:lpstr>
      <vt:lpstr>kat. 9</vt:lpstr>
      <vt:lpstr>kat. 10</vt:lpstr>
      <vt:lpstr>kat.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2019-02-09T15:41:19Z</dcterms:modified>
</cp:coreProperties>
</file>